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調査書様式(VLOOKUP関数なし)" sheetId="1" r:id="rId1"/>
    <sheet name="調査書様式(VLOOKUP関数あり)" sheetId="2" r:id="rId2"/>
    <sheet name="入力用シート" sheetId="3" r:id="rId3"/>
  </sheets>
  <definedNames>
    <definedName name="_xlnm.Print_Area" localSheetId="1">'調査書様式(VLOOKUP関数あり)'!$A$1:$AJ$66</definedName>
    <definedName name="_xlnm.Print_Area" localSheetId="0">'調査書様式(VLOOKUP関数なし)'!$A$1:$AJ$66</definedName>
  </definedNames>
  <calcPr fullCalcOnLoad="1"/>
</workbook>
</file>

<file path=xl/sharedStrings.xml><?xml version="1.0" encoding="utf-8"?>
<sst xmlns="http://schemas.openxmlformats.org/spreadsheetml/2006/main" count="624" uniqueCount="192">
  <si>
    <t>書く能力</t>
  </si>
  <si>
    <t>読む能力</t>
  </si>
  <si>
    <t>国　語</t>
  </si>
  <si>
    <t>社　会</t>
  </si>
  <si>
    <t>数　学</t>
  </si>
  <si>
    <t>理　科</t>
  </si>
  <si>
    <t>音　楽</t>
  </si>
  <si>
    <t>鑑賞の能力</t>
  </si>
  <si>
    <t>美　術</t>
  </si>
  <si>
    <t>発想や構想の能力</t>
  </si>
  <si>
    <t>創造的な技能</t>
  </si>
  <si>
    <t>保健体育</t>
  </si>
  <si>
    <t>運動の技能</t>
  </si>
  <si>
    <t>　５教科の評定合計 　　　　（a）</t>
  </si>
  <si>
    <t>観点別学習状況</t>
  </si>
  <si>
    <t>評定</t>
  </si>
  <si>
    <t>評価</t>
  </si>
  <si>
    <t>１年</t>
  </si>
  <si>
    <t>２年</t>
  </si>
  <si>
    <t>３年</t>
  </si>
  <si>
    <t>教　科</t>
  </si>
  <si>
    <t>学習の記録</t>
  </si>
  <si>
    <t>基本的な生活習慣</t>
  </si>
  <si>
    <t>健康・体力の向上</t>
  </si>
  <si>
    <t>自主・自律</t>
  </si>
  <si>
    <t>責任感</t>
  </si>
  <si>
    <t>創意工夫</t>
  </si>
  <si>
    <t>思いやり・協力</t>
  </si>
  <si>
    <t>生命尊重・自然愛護</t>
  </si>
  <si>
    <t>勤労・奉仕</t>
  </si>
  <si>
    <t>公共心・公徳心</t>
  </si>
  <si>
    <t>行動の記録</t>
  </si>
  <si>
    <t>ふりがな</t>
  </si>
  <si>
    <t>氏名</t>
  </si>
  <si>
    <t>年</t>
  </si>
  <si>
    <t>月</t>
  </si>
  <si>
    <t>日</t>
  </si>
  <si>
    <t>性別</t>
  </si>
  <si>
    <t>平成</t>
  </si>
  <si>
    <t>卒業見込</t>
  </si>
  <si>
    <t>卒　　業</t>
  </si>
  <si>
    <t>志願校</t>
  </si>
  <si>
    <t>　上記の記載事項に相違ありません。</t>
  </si>
  <si>
    <t>記載者</t>
  </si>
  <si>
    <t>中学校長</t>
  </si>
  <si>
    <t>総合所見及び参考となる諸事項</t>
  </si>
  <si>
    <t>工夫し創造する能力</t>
  </si>
  <si>
    <t>生活の技能</t>
  </si>
  <si>
    <t>公正・公平</t>
  </si>
  <si>
    <t>調　　　　　　　査　　　　　　　書</t>
  </si>
  <si>
    <t>備考　用紙の大きさは，日本工業規格Ａ列４とする。</t>
  </si>
  <si>
    <t>出席停止・忌引等</t>
  </si>
  <si>
    <t>欠席日数</t>
  </si>
  <si>
    <t>遅刻回数</t>
  </si>
  <si>
    <t>早退回数</t>
  </si>
  <si>
    <t>２年</t>
  </si>
  <si>
    <t>３年</t>
  </si>
  <si>
    <t>話す･聞く能力</t>
  </si>
  <si>
    <t>１年</t>
  </si>
  <si>
    <t>年</t>
  </si>
  <si>
    <t>月</t>
  </si>
  <si>
    <t>中学校</t>
  </si>
  <si>
    <t>卒業年月</t>
  </si>
  <si>
    <t>生年月日</t>
  </si>
  <si>
    <t>月</t>
  </si>
  <si>
    <t xml:space="preserve"> 日生</t>
  </si>
  <si>
    <t>高等学校</t>
  </si>
  <si>
    <t>番　　号</t>
  </si>
  <si>
    <t>志 願 コ ー ス</t>
  </si>
  <si>
    <t>第１志願</t>
  </si>
  <si>
    <t>第２志願</t>
  </si>
  <si>
    <t>コース</t>
  </si>
  <si>
    <t>※（無記入）</t>
  </si>
  <si>
    <t>技能</t>
  </si>
  <si>
    <t>外国語表現の能力</t>
  </si>
  <si>
    <t>外国語理解の能力</t>
  </si>
  <si>
    <t>理由</t>
  </si>
  <si>
    <t>　５教科の評定合計の３か年の合計</t>
  </si>
  <si>
    <t>項         目</t>
  </si>
  <si>
    <t>　９教科の評定合計の３か年の合計</t>
  </si>
  <si>
    <t>併願校</t>
  </si>
  <si>
    <t>　４教科の評定合計 　 　   （b）</t>
  </si>
  <si>
    <t>　９教科の評定合計（（a）＋（b））</t>
  </si>
  <si>
    <t>総　合　的　な　学　習　の　時　間　の　記　録</t>
  </si>
  <si>
    <t>出欠の記録</t>
  </si>
  <si>
    <t xml:space="preserve"> 学年</t>
  </si>
  <si>
    <t xml:space="preserve"> 項目</t>
  </si>
  <si>
    <t>　</t>
  </si>
  <si>
    <t>野田学園</t>
  </si>
  <si>
    <t>令和</t>
  </si>
  <si>
    <t>第３志願</t>
  </si>
  <si>
    <t>高校</t>
  </si>
  <si>
    <t>科</t>
  </si>
  <si>
    <r>
      <t xml:space="preserve">観点（1，2年 / </t>
    </r>
    <r>
      <rPr>
        <b/>
        <sz val="9"/>
        <rFont val="ＭＳ ゴシック"/>
        <family val="3"/>
      </rPr>
      <t>3年</t>
    </r>
    <r>
      <rPr>
        <sz val="9"/>
        <rFont val="ＭＳ 明朝"/>
        <family val="1"/>
      </rPr>
      <t>）</t>
    </r>
  </si>
  <si>
    <t>外国語（英語）</t>
  </si>
  <si>
    <r>
      <t xml:space="preserve">書く能力 / </t>
    </r>
    <r>
      <rPr>
        <b/>
        <sz val="9"/>
        <rFont val="ＭＳ ゴシック"/>
        <family val="3"/>
      </rPr>
      <t>主体的に学習に取り組む態度</t>
    </r>
  </si>
  <si>
    <t>知識･理解･技能</t>
  </si>
  <si>
    <t>社会的な思考･判断･表現</t>
  </si>
  <si>
    <t>知識･理解</t>
  </si>
  <si>
    <t>関心･意欲･態度</t>
  </si>
  <si>
    <t>思考･判断</t>
  </si>
  <si>
    <r>
      <t xml:space="preserve">関心･意欲･態度 / </t>
    </r>
    <r>
      <rPr>
        <b/>
        <sz val="9"/>
        <rFont val="ＭＳ ゴシック"/>
        <family val="3"/>
      </rPr>
      <t>知識･技能</t>
    </r>
  </si>
  <si>
    <r>
      <t xml:space="preserve">社会的な思考･判断･表現 / </t>
    </r>
    <r>
      <rPr>
        <b/>
        <sz val="6"/>
        <rFont val="ＭＳ ゴシック"/>
        <family val="3"/>
      </rPr>
      <t>思考･判断･表現</t>
    </r>
  </si>
  <si>
    <r>
      <t xml:space="preserve">技能 / </t>
    </r>
    <r>
      <rPr>
        <b/>
        <sz val="9"/>
        <rFont val="ＭＳ ゴシック"/>
        <family val="3"/>
      </rPr>
      <t>主体的に学習に取り組む態度</t>
    </r>
  </si>
  <si>
    <r>
      <t xml:space="preserve">数学的な見方や考え方 / </t>
    </r>
    <r>
      <rPr>
        <b/>
        <sz val="7"/>
        <rFont val="ＭＳ ゴシック"/>
        <family val="3"/>
      </rPr>
      <t>思考･判断･表現</t>
    </r>
  </si>
  <si>
    <r>
      <t xml:space="preserve">科学的な思考･表現 / </t>
    </r>
    <r>
      <rPr>
        <b/>
        <sz val="9"/>
        <rFont val="ＭＳ ゴシック"/>
        <family val="3"/>
      </rPr>
      <t>思考･判断･表現</t>
    </r>
  </si>
  <si>
    <r>
      <t xml:space="preserve">外国語表現の能力 / </t>
    </r>
    <r>
      <rPr>
        <b/>
        <sz val="9"/>
        <rFont val="ＭＳ ゴシック"/>
        <family val="3"/>
      </rPr>
      <t>思考･判断･表現</t>
    </r>
  </si>
  <si>
    <r>
      <t xml:space="preserve">外国語理解の能力 / </t>
    </r>
    <r>
      <rPr>
        <b/>
        <sz val="9"/>
        <rFont val="ＭＳ ゴシック"/>
        <family val="3"/>
      </rPr>
      <t>主体的に学習に取り組む態度</t>
    </r>
  </si>
  <si>
    <t>技術･家庭</t>
  </si>
  <si>
    <r>
      <t xml:space="preserve">音楽表現の創意工夫 / </t>
    </r>
    <r>
      <rPr>
        <b/>
        <sz val="9"/>
        <rFont val="ＭＳ ゴシック"/>
        <family val="3"/>
      </rPr>
      <t>思考･判断･表現</t>
    </r>
  </si>
  <si>
    <r>
      <t xml:space="preserve">音楽表現の技能 / </t>
    </r>
    <r>
      <rPr>
        <b/>
        <sz val="9"/>
        <rFont val="ＭＳ ゴシック"/>
        <family val="3"/>
      </rPr>
      <t>主体的に学習に取り組む態度</t>
    </r>
  </si>
  <si>
    <r>
      <t xml:space="preserve">発想や構想の能力 / </t>
    </r>
    <r>
      <rPr>
        <b/>
        <sz val="9"/>
        <rFont val="ＭＳ ゴシック"/>
        <family val="3"/>
      </rPr>
      <t>思考･判断･表現</t>
    </r>
  </si>
  <si>
    <r>
      <t xml:space="preserve">創造的な技能 / </t>
    </r>
    <r>
      <rPr>
        <b/>
        <sz val="9"/>
        <rFont val="ＭＳ ゴシック"/>
        <family val="3"/>
      </rPr>
      <t>主体的に学習に取り組む態度</t>
    </r>
  </si>
  <si>
    <r>
      <t xml:space="preserve">思考･判断 / </t>
    </r>
    <r>
      <rPr>
        <b/>
        <sz val="9"/>
        <rFont val="ＭＳ ゴシック"/>
        <family val="3"/>
      </rPr>
      <t>思考･判断･表現</t>
    </r>
  </si>
  <si>
    <r>
      <t xml:space="preserve">運動の技能 / </t>
    </r>
    <r>
      <rPr>
        <b/>
        <sz val="9"/>
        <rFont val="ＭＳ ゴシック"/>
        <family val="3"/>
      </rPr>
      <t>主体的に学習に取り組む態度</t>
    </r>
  </si>
  <si>
    <r>
      <t xml:space="preserve">工夫し創造する能力 / </t>
    </r>
    <r>
      <rPr>
        <b/>
        <sz val="9"/>
        <rFont val="ＭＳ ゴシック"/>
        <family val="3"/>
      </rPr>
      <t>思考･判断･表現</t>
    </r>
  </si>
  <si>
    <r>
      <t xml:space="preserve">生活の技能 / </t>
    </r>
    <r>
      <rPr>
        <b/>
        <sz val="9"/>
        <rFont val="ＭＳ ゴシック"/>
        <family val="3"/>
      </rPr>
      <t>主体的に学習に取り組む態度</t>
    </r>
  </si>
  <si>
    <r>
      <t xml:space="preserve">話す･聞く能力 / </t>
    </r>
    <r>
      <rPr>
        <b/>
        <sz val="9"/>
        <rFont val="ＭＳ ゴシック"/>
        <family val="3"/>
      </rPr>
      <t>思考･判断･表現</t>
    </r>
  </si>
  <si>
    <t>通し番号</t>
  </si>
  <si>
    <t>組</t>
  </si>
  <si>
    <t>番</t>
  </si>
  <si>
    <t>ふりがな</t>
  </si>
  <si>
    <t>生年月日</t>
  </si>
  <si>
    <t>月</t>
  </si>
  <si>
    <t>卒業年月・中学校名</t>
  </si>
  <si>
    <t>中学校名</t>
  </si>
  <si>
    <t>1年次観点別評価</t>
  </si>
  <si>
    <t>国語</t>
  </si>
  <si>
    <t>社会</t>
  </si>
  <si>
    <t>数学的な見方や考え方</t>
  </si>
  <si>
    <t>数学</t>
  </si>
  <si>
    <t>理科</t>
  </si>
  <si>
    <t>科学的な思考･表現</t>
  </si>
  <si>
    <t>外国語(英語)</t>
  </si>
  <si>
    <t>音楽</t>
  </si>
  <si>
    <t>音楽表現の創意工夫</t>
  </si>
  <si>
    <t>音楽表現の技能</t>
  </si>
  <si>
    <t>美術</t>
  </si>
  <si>
    <t>保健体育</t>
  </si>
  <si>
    <t>2年次観点別評価</t>
  </si>
  <si>
    <t>3年次観点別評価</t>
  </si>
  <si>
    <t>知識･技能</t>
  </si>
  <si>
    <t>思考･判断･表現</t>
  </si>
  <si>
    <t>主体的に学習に取り組む態度</t>
  </si>
  <si>
    <t>野田　太郎</t>
  </si>
  <si>
    <t>のだ　たろう</t>
  </si>
  <si>
    <t>男</t>
  </si>
  <si>
    <t>山口市立〇〇</t>
  </si>
  <si>
    <t>A</t>
  </si>
  <si>
    <t>1年次評定</t>
  </si>
  <si>
    <t>2年次評定</t>
  </si>
  <si>
    <t>3年次評定</t>
  </si>
  <si>
    <t>総合的な学習の時間の記録</t>
  </si>
  <si>
    <t>基本的な生活習慣</t>
  </si>
  <si>
    <t>健康･体力の向上</t>
  </si>
  <si>
    <t>自主･自律</t>
  </si>
  <si>
    <t>創意工夫</t>
  </si>
  <si>
    <t>思いやり･協力</t>
  </si>
  <si>
    <t>生命尊重･自然愛護</t>
  </si>
  <si>
    <t>勤労･奉仕</t>
  </si>
  <si>
    <t>公正･公平</t>
  </si>
  <si>
    <t>公共心･公徳心</t>
  </si>
  <si>
    <t>出欠の記録</t>
  </si>
  <si>
    <t>1年</t>
  </si>
  <si>
    <t>出席停止･忌引等</t>
  </si>
  <si>
    <t>欠席日数</t>
  </si>
  <si>
    <t>遅刻回数</t>
  </si>
  <si>
    <t>早退回数</t>
  </si>
  <si>
    <t>2年</t>
  </si>
  <si>
    <t>3年</t>
  </si>
  <si>
    <t>理由</t>
  </si>
  <si>
    <t>総合所見及び参考となる諸事項</t>
  </si>
  <si>
    <t>記載年月日･記載者･校長名</t>
  </si>
  <si>
    <t>校長名</t>
  </si>
  <si>
    <t>山口　一郎</t>
  </si>
  <si>
    <t>■■　■■</t>
  </si>
  <si>
    <t>第１志願</t>
  </si>
  <si>
    <t>第２志願</t>
  </si>
  <si>
    <t>第３志願</t>
  </si>
  <si>
    <t>志願コース</t>
  </si>
  <si>
    <t>併願校</t>
  </si>
  <si>
    <t>高校名</t>
  </si>
  <si>
    <t>学科名</t>
  </si>
  <si>
    <t>特進S</t>
  </si>
  <si>
    <t>特進A</t>
  </si>
  <si>
    <t>進学</t>
  </si>
  <si>
    <t>▲▲</t>
  </si>
  <si>
    <t>◇◇</t>
  </si>
  <si>
    <t>〇</t>
  </si>
  <si>
    <t>1年次　出席停止5(インフルエンザ5)</t>
  </si>
  <si>
    <t>　この単元では，将来の町の姿を考えて，自分たちが求める町の在り方を政策として企画立案し，関係者を招いてプレゼンテーションすることを通して，町づくりに参画しようとすることをねらったものである。</t>
  </si>
  <si>
    <t>　各教科とも意欲をもって学習しており、知識も豊富で理解力にすぐれている。特に社会では、歴史分野に興味が強く、歴史事象に対して多面的・多角的に考察しながら課題解決に取り組んでいる。
　目立つ存在ではないが芯はしっかりしている。常に物事を前向きに考え、向上心をもって努力を続けている。素直で温厚な性格であり、周囲の人を惹きつける魅力をもっている。
　実用英語技能検定3級取得(令和3年〇月)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</si>
</sst>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b/>
      <sz val="9"/>
      <name val="ＭＳ Ｐ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b/>
      <sz val="6"/>
      <name val="ＭＳ ゴシック"/>
      <family val="3"/>
    </font>
    <font>
      <b/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hair"/>
      <right style="hair"/>
      <top style="thin"/>
      <bottom style="hair"/>
      <diagonal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medium"/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medium"/>
      <top>
        <color indexed="63"/>
      </top>
      <bottom style="hair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6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left" vertical="center" shrinkToFit="1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0" fillId="0" borderId="31" xfId="0" applyBorder="1" applyAlignment="1">
      <alignment textRotation="255" shrinkToFit="1"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left" vertical="center" shrinkToFit="1"/>
    </xf>
    <xf numFmtId="0" fontId="15" fillId="0" borderId="36" xfId="0" applyFont="1" applyFill="1" applyBorder="1" applyAlignment="1">
      <alignment horizontal="left" vertical="center" shrinkToFit="1"/>
    </xf>
    <xf numFmtId="0" fontId="15" fillId="0" borderId="37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 textRotation="255" shrinkToFit="1"/>
    </xf>
    <xf numFmtId="0" fontId="2" fillId="0" borderId="41" xfId="0" applyFont="1" applyFill="1" applyBorder="1" applyAlignment="1">
      <alignment horizontal="center" vertical="center" textRotation="255" shrinkToFit="1"/>
    </xf>
    <xf numFmtId="0" fontId="2" fillId="0" borderId="42" xfId="0" applyFont="1" applyFill="1" applyBorder="1" applyAlignment="1">
      <alignment horizontal="center" vertical="center" textRotation="255" shrinkToFit="1"/>
    </xf>
    <xf numFmtId="0" fontId="2" fillId="0" borderId="43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44" xfId="0" applyFont="1" applyFill="1" applyBorder="1" applyAlignment="1">
      <alignment horizontal="center" vertical="center" textRotation="255" shrinkToFit="1"/>
    </xf>
    <xf numFmtId="0" fontId="3" fillId="0" borderId="43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44" xfId="0" applyFont="1" applyFill="1" applyBorder="1" applyAlignment="1">
      <alignment horizontal="center" vertical="center" textRotation="255" shrinkToFit="1"/>
    </xf>
    <xf numFmtId="0" fontId="3" fillId="0" borderId="26" xfId="0" applyFont="1" applyFill="1" applyBorder="1" applyAlignment="1">
      <alignment horizontal="center" vertical="center" textRotation="255" shrinkToFit="1"/>
    </xf>
    <xf numFmtId="0" fontId="3" fillId="0" borderId="41" xfId="0" applyFont="1" applyFill="1" applyBorder="1" applyAlignment="1">
      <alignment horizontal="center" vertical="center" textRotation="255" shrinkToFit="1"/>
    </xf>
    <xf numFmtId="0" fontId="3" fillId="0" borderId="42" xfId="0" applyFont="1" applyFill="1" applyBorder="1" applyAlignment="1">
      <alignment horizontal="center" vertical="center" textRotation="255" shrinkToFit="1"/>
    </xf>
    <xf numFmtId="0" fontId="2" fillId="0" borderId="45" xfId="0" applyFont="1" applyFill="1" applyBorder="1" applyAlignment="1">
      <alignment vertical="center" textRotation="255" shrinkToFit="1"/>
    </xf>
    <xf numFmtId="0" fontId="2" fillId="0" borderId="41" xfId="0" applyFont="1" applyFill="1" applyBorder="1" applyAlignment="1">
      <alignment vertical="center" textRotation="255" shrinkToFit="1"/>
    </xf>
    <xf numFmtId="0" fontId="2" fillId="0" borderId="42" xfId="0" applyFont="1" applyFill="1" applyBorder="1" applyAlignment="1">
      <alignment vertical="center" textRotation="255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distributed" vertic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44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2" fillId="0" borderId="4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distributed"/>
      <protection locked="0"/>
    </xf>
    <xf numFmtId="0" fontId="2" fillId="0" borderId="51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distributed" vertical="center"/>
    </xf>
    <xf numFmtId="0" fontId="2" fillId="0" borderId="4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2" fillId="0" borderId="14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distributed" vertical="center"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 shrinkToFit="1"/>
    </xf>
    <xf numFmtId="0" fontId="14" fillId="0" borderId="58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>
      <alignment horizontal="distributed" vertical="top"/>
    </xf>
    <xf numFmtId="0" fontId="1" fillId="0" borderId="36" xfId="0" applyFont="1" applyFill="1" applyBorder="1" applyAlignment="1">
      <alignment horizontal="distributed" vertical="top"/>
    </xf>
    <xf numFmtId="0" fontId="1" fillId="0" borderId="37" xfId="0" applyFont="1" applyFill="1" applyBorder="1" applyAlignment="1">
      <alignment horizontal="distributed" vertical="top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Fill="1" applyBorder="1" applyAlignment="1">
      <alignment horizontal="center" vertical="distributed" textRotation="255"/>
    </xf>
    <xf numFmtId="0" fontId="2" fillId="0" borderId="41" xfId="0" applyFont="1" applyFill="1" applyBorder="1" applyAlignment="1">
      <alignment horizontal="center" vertical="distributed" textRotation="255"/>
    </xf>
    <xf numFmtId="0" fontId="2" fillId="0" borderId="63" xfId="0" applyFont="1" applyFill="1" applyBorder="1" applyAlignment="1">
      <alignment horizontal="center" vertical="distributed" textRotation="255"/>
    </xf>
    <xf numFmtId="0" fontId="2" fillId="0" borderId="64" xfId="0" applyFont="1" applyFill="1" applyBorder="1" applyAlignment="1">
      <alignment horizontal="center" vertical="distributed" textRotation="255"/>
    </xf>
    <xf numFmtId="0" fontId="2" fillId="0" borderId="65" xfId="0" applyFont="1" applyFill="1" applyBorder="1" applyAlignment="1">
      <alignment horizontal="center" vertical="distributed" textRotation="255"/>
    </xf>
    <xf numFmtId="0" fontId="2" fillId="0" borderId="66" xfId="0" applyFont="1" applyFill="1" applyBorder="1" applyAlignment="1">
      <alignment horizontal="center" vertical="distributed" textRotation="255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2" fillId="0" borderId="43" xfId="0" applyFont="1" applyFill="1" applyBorder="1" applyAlignment="1" applyProtection="1">
      <alignment horizontal="center" vertical="center" shrinkToFit="1"/>
      <protection locked="0"/>
    </xf>
    <xf numFmtId="0" fontId="12" fillId="0" borderId="46" xfId="0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vertical="center"/>
      <protection locked="0"/>
    </xf>
    <xf numFmtId="0" fontId="11" fillId="0" borderId="43" xfId="0" applyFont="1" applyFill="1" applyBorder="1" applyAlignment="1" applyProtection="1">
      <alignment horizontal="center" vertical="center" shrinkToFit="1"/>
      <protection locked="0"/>
    </xf>
    <xf numFmtId="0" fontId="11" fillId="0" borderId="47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67" xfId="0" applyFont="1" applyFill="1" applyBorder="1" applyAlignment="1">
      <alignment horizontal="center" vertical="distributed" textRotation="255"/>
    </xf>
    <xf numFmtId="0" fontId="17" fillId="0" borderId="68" xfId="0" applyFont="1" applyFill="1" applyBorder="1" applyAlignment="1" applyProtection="1">
      <alignment horizontal="center" vertical="center" shrinkToFit="1"/>
      <protection locked="0"/>
    </xf>
    <xf numFmtId="0" fontId="17" fillId="0" borderId="60" xfId="0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textRotation="255" shrinkToFit="1"/>
    </xf>
    <xf numFmtId="0" fontId="2" fillId="0" borderId="65" xfId="0" applyFont="1" applyFill="1" applyBorder="1" applyAlignment="1">
      <alignment horizontal="center" vertical="center" textRotation="255" shrinkToFit="1"/>
    </xf>
    <xf numFmtId="0" fontId="2" fillId="0" borderId="66" xfId="0" applyFont="1" applyFill="1" applyBorder="1" applyAlignment="1">
      <alignment horizontal="center" vertical="center" textRotation="255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69" xfId="0" applyFont="1" applyFill="1" applyBorder="1" applyAlignment="1">
      <alignment horizontal="center" vertical="distributed" textRotation="255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16" fillId="0" borderId="17" xfId="0" applyFont="1" applyFill="1" applyBorder="1" applyAlignment="1" applyProtection="1">
      <alignment horizontal="center" vertical="center" shrinkToFit="1"/>
      <protection locked="0"/>
    </xf>
    <xf numFmtId="0" fontId="16" fillId="0" borderId="70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71" xfId="0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left" vertical="center" shrinkToFit="1"/>
      <protection/>
    </xf>
    <xf numFmtId="0" fontId="0" fillId="0" borderId="58" xfId="0" applyFont="1" applyFill="1" applyBorder="1" applyAlignment="1" applyProtection="1">
      <alignment horizontal="left" vertical="center" shrinkToFit="1"/>
      <protection/>
    </xf>
    <xf numFmtId="0" fontId="0" fillId="0" borderId="72" xfId="0" applyFont="1" applyFill="1" applyBorder="1" applyAlignment="1" applyProtection="1">
      <alignment horizontal="left" vertical="center" shrinkToFit="1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75" xfId="0" applyFont="1" applyFill="1" applyBorder="1" applyAlignment="1" applyProtection="1">
      <alignment horizontal="center" vertical="center" shrinkToFit="1"/>
      <protection/>
    </xf>
    <xf numFmtId="0" fontId="9" fillId="0" borderId="26" xfId="0" applyFont="1" applyFill="1" applyBorder="1" applyAlignment="1" applyProtection="1">
      <alignment horizontal="center" vertical="center" shrinkToFit="1"/>
      <protection/>
    </xf>
    <xf numFmtId="0" fontId="9" fillId="0" borderId="76" xfId="0" applyFont="1" applyFill="1" applyBorder="1" applyAlignment="1" applyProtection="1">
      <alignment horizontal="center" vertical="center" shrinkToFit="1"/>
      <protection/>
    </xf>
    <xf numFmtId="0" fontId="9" fillId="0" borderId="43" xfId="0" applyFont="1" applyFill="1" applyBorder="1" applyAlignment="1" applyProtection="1">
      <alignment horizontal="center" vertical="center" shrinkToFit="1"/>
      <protection/>
    </xf>
    <xf numFmtId="0" fontId="9" fillId="0" borderId="47" xfId="0" applyFont="1" applyFill="1" applyBorder="1" applyAlignment="1" applyProtection="1">
      <alignment horizontal="center" vertical="center" shrinkToFit="1"/>
      <protection/>
    </xf>
    <xf numFmtId="0" fontId="9" fillId="0" borderId="44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9" fillId="0" borderId="54" xfId="0" applyFont="1" applyFill="1" applyBorder="1" applyAlignment="1" applyProtection="1">
      <alignment horizontal="center" vertical="center" shrinkToFit="1"/>
      <protection/>
    </xf>
    <xf numFmtId="0" fontId="9" fillId="0" borderId="55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77" xfId="0" applyFont="1" applyFill="1" applyBorder="1" applyAlignment="1">
      <alignment vertical="center" textRotation="255" shrinkToFit="1"/>
    </xf>
    <xf numFmtId="0" fontId="0" fillId="0" borderId="78" xfId="0" applyFill="1" applyBorder="1" applyAlignment="1">
      <alignment vertical="center" textRotation="255" shrinkToFit="1"/>
    </xf>
    <xf numFmtId="0" fontId="0" fillId="0" borderId="79" xfId="0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0" fillId="0" borderId="8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distributed" vertical="center"/>
    </xf>
    <xf numFmtId="0" fontId="12" fillId="0" borderId="48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>
      <alignment horizontal="distributed" vertical="center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13" fillId="0" borderId="11" xfId="0" applyFont="1" applyFill="1" applyBorder="1" applyAlignment="1" applyProtection="1">
      <alignment vertical="top" wrapText="1"/>
      <protection locked="0"/>
    </xf>
    <xf numFmtId="0" fontId="13" fillId="0" borderId="12" xfId="0" applyFont="1" applyFill="1" applyBorder="1" applyAlignment="1" applyProtection="1">
      <alignment vertical="top" wrapText="1"/>
      <protection locked="0"/>
    </xf>
    <xf numFmtId="0" fontId="13" fillId="0" borderId="13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21" xfId="0" applyFont="1" applyFill="1" applyBorder="1" applyAlignment="1" applyProtection="1">
      <alignment vertical="top" wrapText="1"/>
      <protection locked="0"/>
    </xf>
    <xf numFmtId="0" fontId="13" fillId="0" borderId="15" xfId="0" applyFont="1" applyFill="1" applyBorder="1" applyAlignment="1" applyProtection="1">
      <alignment vertical="top" wrapText="1"/>
      <protection locked="0"/>
    </xf>
    <xf numFmtId="0" fontId="13" fillId="0" borderId="16" xfId="0" applyFont="1" applyFill="1" applyBorder="1" applyAlignment="1" applyProtection="1">
      <alignment vertical="top" wrapText="1"/>
      <protection locked="0"/>
    </xf>
    <xf numFmtId="0" fontId="13" fillId="0" borderId="71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/>
    </xf>
    <xf numFmtId="0" fontId="13" fillId="0" borderId="43" xfId="0" applyFont="1" applyFill="1" applyBorder="1" applyAlignment="1" applyProtection="1">
      <alignment vertical="top" wrapText="1" shrinkToFit="1"/>
      <protection locked="0"/>
    </xf>
    <xf numFmtId="0" fontId="13" fillId="0" borderId="46" xfId="0" applyFont="1" applyFill="1" applyBorder="1" applyAlignment="1" applyProtection="1">
      <alignment vertical="top" wrapText="1" shrinkToFit="1"/>
      <protection locked="0"/>
    </xf>
    <xf numFmtId="0" fontId="13" fillId="0" borderId="54" xfId="0" applyFont="1" applyFill="1" applyBorder="1" applyAlignment="1" applyProtection="1">
      <alignment vertical="top" wrapText="1" shrinkToFit="1"/>
      <protection locked="0"/>
    </xf>
    <xf numFmtId="0" fontId="13" fillId="0" borderId="13" xfId="0" applyFont="1" applyFill="1" applyBorder="1" applyAlignment="1" applyProtection="1">
      <alignment vertical="top" wrapText="1" shrinkToFit="1"/>
      <protection locked="0"/>
    </xf>
    <xf numFmtId="0" fontId="13" fillId="0" borderId="0" xfId="0" applyFont="1" applyFill="1" applyBorder="1" applyAlignment="1" applyProtection="1">
      <alignment vertical="top" wrapText="1" shrinkToFit="1"/>
      <protection locked="0"/>
    </xf>
    <xf numFmtId="0" fontId="13" fillId="0" borderId="21" xfId="0" applyFont="1" applyFill="1" applyBorder="1" applyAlignment="1" applyProtection="1">
      <alignment vertical="top" wrapText="1" shrinkToFit="1"/>
      <protection locked="0"/>
    </xf>
    <xf numFmtId="0" fontId="13" fillId="0" borderId="15" xfId="0" applyFont="1" applyFill="1" applyBorder="1" applyAlignment="1" applyProtection="1">
      <alignment vertical="top" wrapText="1" shrinkToFit="1"/>
      <protection locked="0"/>
    </xf>
    <xf numFmtId="0" fontId="13" fillId="0" borderId="16" xfId="0" applyFont="1" applyFill="1" applyBorder="1" applyAlignment="1" applyProtection="1">
      <alignment vertical="top" wrapText="1" shrinkToFit="1"/>
      <protection locked="0"/>
    </xf>
    <xf numFmtId="0" fontId="13" fillId="0" borderId="71" xfId="0" applyFont="1" applyFill="1" applyBorder="1" applyAlignment="1" applyProtection="1">
      <alignment vertical="top" wrapText="1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center" vertical="center" shrinkToFit="1"/>
      <protection/>
    </xf>
    <xf numFmtId="0" fontId="9" fillId="0" borderId="83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74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Fill="1" applyBorder="1" applyAlignment="1" applyProtection="1">
      <alignment horizontal="justify" vertical="top" wrapText="1"/>
      <protection locked="0"/>
    </xf>
    <xf numFmtId="0" fontId="12" fillId="0" borderId="21" xfId="0" applyFont="1" applyFill="1" applyBorder="1" applyAlignment="1" applyProtection="1">
      <alignment horizontal="justify" vertical="top" wrapText="1"/>
      <protection locked="0"/>
    </xf>
    <xf numFmtId="0" fontId="12" fillId="0" borderId="15" xfId="0" applyFont="1" applyFill="1" applyBorder="1" applyAlignment="1" applyProtection="1">
      <alignment horizontal="justify" vertical="top" wrapText="1"/>
      <protection locked="0"/>
    </xf>
    <xf numFmtId="0" fontId="12" fillId="0" borderId="16" xfId="0" applyFont="1" applyFill="1" applyBorder="1" applyAlignment="1" applyProtection="1">
      <alignment horizontal="justify" vertical="top" wrapText="1"/>
      <protection locked="0"/>
    </xf>
    <xf numFmtId="0" fontId="12" fillId="0" borderId="71" xfId="0" applyFont="1" applyFill="1" applyBorder="1" applyAlignment="1" applyProtection="1">
      <alignment horizontal="justify" vertical="top" wrapText="1"/>
      <protection locked="0"/>
    </xf>
    <xf numFmtId="0" fontId="2" fillId="0" borderId="84" xfId="0" applyFont="1" applyFill="1" applyBorder="1" applyAlignment="1">
      <alignment horizontal="center" vertical="distributed" textRotation="255"/>
    </xf>
    <xf numFmtId="0" fontId="2" fillId="0" borderId="78" xfId="0" applyFont="1" applyFill="1" applyBorder="1" applyAlignment="1">
      <alignment horizontal="center" vertical="distributed" textRotation="255"/>
    </xf>
    <xf numFmtId="0" fontId="2" fillId="0" borderId="79" xfId="0" applyFont="1" applyFill="1" applyBorder="1" applyAlignment="1">
      <alignment horizontal="center" vertical="distributed" textRotation="255"/>
    </xf>
    <xf numFmtId="0" fontId="3" fillId="0" borderId="48" xfId="0" applyFont="1" applyFill="1" applyBorder="1" applyAlignment="1">
      <alignment horizontal="distributed" vertical="center"/>
    </xf>
    <xf numFmtId="0" fontId="3" fillId="0" borderId="44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0" fontId="9" fillId="0" borderId="49" xfId="0" applyFont="1" applyFill="1" applyBorder="1" applyAlignment="1" applyProtection="1">
      <alignment horizontal="center" vertical="center" shrinkToFit="1"/>
      <protection/>
    </xf>
    <xf numFmtId="0" fontId="3" fillId="0" borderId="86" xfId="0" applyFont="1" applyFill="1" applyBorder="1" applyAlignment="1">
      <alignment horizontal="center"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12" fillId="0" borderId="68" xfId="0" applyFont="1" applyFill="1" applyBorder="1" applyAlignment="1" applyProtection="1">
      <alignment horizontal="center" vertical="center" shrinkToFit="1"/>
      <protection locked="0"/>
    </xf>
    <xf numFmtId="0" fontId="12" fillId="0" borderId="60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textRotation="255" shrinkToFit="1"/>
    </xf>
    <xf numFmtId="0" fontId="0" fillId="0" borderId="31" xfId="0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64</xdr:row>
      <xdr:rowOff>200025</xdr:rowOff>
    </xdr:from>
    <xdr:to>
      <xdr:col>19</xdr:col>
      <xdr:colOff>152400</xdr:colOff>
      <xdr:row>64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10391775"/>
          <a:ext cx="2143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57150</xdr:colOff>
      <xdr:row>64</xdr:row>
      <xdr:rowOff>190500</xdr:rowOff>
    </xdr:from>
    <xdr:to>
      <xdr:col>32</xdr:col>
      <xdr:colOff>19050</xdr:colOff>
      <xdr:row>64</xdr:row>
      <xdr:rowOff>190500</xdr:rowOff>
    </xdr:to>
    <xdr:sp>
      <xdr:nvSpPr>
        <xdr:cNvPr id="2" name="Line 3"/>
        <xdr:cNvSpPr>
          <a:spLocks/>
        </xdr:cNvSpPr>
      </xdr:nvSpPr>
      <xdr:spPr>
        <a:xfrm flipV="1">
          <a:off x="5534025" y="10382250"/>
          <a:ext cx="1933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95250</xdr:colOff>
      <xdr:row>64</xdr:row>
      <xdr:rowOff>0</xdr:rowOff>
    </xdr:from>
    <xdr:to>
      <xdr:col>33</xdr:col>
      <xdr:colOff>114300</xdr:colOff>
      <xdr:row>64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543800" y="10191750"/>
          <a:ext cx="23812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23</xdr:col>
      <xdr:colOff>57150</xdr:colOff>
      <xdr:row>63</xdr:row>
      <xdr:rowOff>200025</xdr:rowOff>
    </xdr:from>
    <xdr:to>
      <xdr:col>30</xdr:col>
      <xdr:colOff>190500</xdr:colOff>
      <xdr:row>63</xdr:row>
      <xdr:rowOff>200025</xdr:rowOff>
    </xdr:to>
    <xdr:sp>
      <xdr:nvSpPr>
        <xdr:cNvPr id="4" name="Line 7"/>
        <xdr:cNvSpPr>
          <a:spLocks/>
        </xdr:cNvSpPr>
      </xdr:nvSpPr>
      <xdr:spPr>
        <a:xfrm>
          <a:off x="5534025" y="10144125"/>
          <a:ext cx="1666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45</xdr:row>
      <xdr:rowOff>19050</xdr:rowOff>
    </xdr:from>
    <xdr:to>
      <xdr:col>22</xdr:col>
      <xdr:colOff>209550</xdr:colOff>
      <xdr:row>47</xdr:row>
      <xdr:rowOff>0</xdr:rowOff>
    </xdr:to>
    <xdr:sp>
      <xdr:nvSpPr>
        <xdr:cNvPr id="5" name="Line 28"/>
        <xdr:cNvSpPr>
          <a:spLocks/>
        </xdr:cNvSpPr>
      </xdr:nvSpPr>
      <xdr:spPr>
        <a:xfrm>
          <a:off x="4619625" y="7019925"/>
          <a:ext cx="8477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64</xdr:row>
      <xdr:rowOff>200025</xdr:rowOff>
    </xdr:from>
    <xdr:to>
      <xdr:col>19</xdr:col>
      <xdr:colOff>152400</xdr:colOff>
      <xdr:row>64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10391775"/>
          <a:ext cx="2143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57150</xdr:colOff>
      <xdr:row>64</xdr:row>
      <xdr:rowOff>190500</xdr:rowOff>
    </xdr:from>
    <xdr:to>
      <xdr:col>32</xdr:col>
      <xdr:colOff>19050</xdr:colOff>
      <xdr:row>64</xdr:row>
      <xdr:rowOff>190500</xdr:rowOff>
    </xdr:to>
    <xdr:sp>
      <xdr:nvSpPr>
        <xdr:cNvPr id="2" name="Line 3"/>
        <xdr:cNvSpPr>
          <a:spLocks/>
        </xdr:cNvSpPr>
      </xdr:nvSpPr>
      <xdr:spPr>
        <a:xfrm flipV="1">
          <a:off x="5534025" y="10382250"/>
          <a:ext cx="1933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95250</xdr:colOff>
      <xdr:row>64</xdr:row>
      <xdr:rowOff>0</xdr:rowOff>
    </xdr:from>
    <xdr:to>
      <xdr:col>33</xdr:col>
      <xdr:colOff>114300</xdr:colOff>
      <xdr:row>64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543800" y="10191750"/>
          <a:ext cx="23812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23</xdr:col>
      <xdr:colOff>57150</xdr:colOff>
      <xdr:row>63</xdr:row>
      <xdr:rowOff>200025</xdr:rowOff>
    </xdr:from>
    <xdr:to>
      <xdr:col>30</xdr:col>
      <xdr:colOff>190500</xdr:colOff>
      <xdr:row>63</xdr:row>
      <xdr:rowOff>200025</xdr:rowOff>
    </xdr:to>
    <xdr:sp>
      <xdr:nvSpPr>
        <xdr:cNvPr id="4" name="Line 7"/>
        <xdr:cNvSpPr>
          <a:spLocks/>
        </xdr:cNvSpPr>
      </xdr:nvSpPr>
      <xdr:spPr>
        <a:xfrm>
          <a:off x="5534025" y="10144125"/>
          <a:ext cx="1666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45</xdr:row>
      <xdr:rowOff>19050</xdr:rowOff>
    </xdr:from>
    <xdr:to>
      <xdr:col>22</xdr:col>
      <xdr:colOff>209550</xdr:colOff>
      <xdr:row>47</xdr:row>
      <xdr:rowOff>0</xdr:rowOff>
    </xdr:to>
    <xdr:sp>
      <xdr:nvSpPr>
        <xdr:cNvPr id="5" name="Line 28"/>
        <xdr:cNvSpPr>
          <a:spLocks/>
        </xdr:cNvSpPr>
      </xdr:nvSpPr>
      <xdr:spPr>
        <a:xfrm>
          <a:off x="4619625" y="7019925"/>
          <a:ext cx="8477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95250</xdr:colOff>
      <xdr:row>1</xdr:row>
      <xdr:rowOff>38100</xdr:rowOff>
    </xdr:from>
    <xdr:to>
      <xdr:col>52</xdr:col>
      <xdr:colOff>0</xdr:colOff>
      <xdr:row>3</xdr:row>
      <xdr:rowOff>47625</xdr:rowOff>
    </xdr:to>
    <xdr:sp>
      <xdr:nvSpPr>
        <xdr:cNvPr id="6" name="四角形: 角を丸くする 1"/>
        <xdr:cNvSpPr>
          <a:spLocks/>
        </xdr:cNvSpPr>
      </xdr:nvSpPr>
      <xdr:spPr>
        <a:xfrm>
          <a:off x="10734675" y="419100"/>
          <a:ext cx="952500" cy="295275"/>
        </a:xfrm>
        <a:prstGeom prst="round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印刷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83"/>
  <sheetViews>
    <sheetView showGridLines="0" tabSelected="1" zoomScalePageLayoutView="0" workbookViewId="0" topLeftCell="A1">
      <selection activeCell="AN25" sqref="AN25"/>
    </sheetView>
  </sheetViews>
  <sheetFormatPr defaultColWidth="9.00390625" defaultRowHeight="12.75"/>
  <cols>
    <col min="1" max="1" width="8.625" style="0" customWidth="1"/>
    <col min="2" max="37" width="2.875" style="0" customWidth="1"/>
    <col min="38" max="78" width="2.75390625" style="0" customWidth="1"/>
  </cols>
  <sheetData>
    <row r="1" spans="1:78" ht="30" customHeight="1">
      <c r="A1" s="5"/>
      <c r="B1" s="5"/>
      <c r="C1" s="6"/>
      <c r="D1" s="6"/>
      <c r="E1" s="6"/>
      <c r="F1" s="6"/>
      <c r="G1" s="215" t="s">
        <v>49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6"/>
      <c r="AG1" s="7"/>
      <c r="AH1" s="7"/>
      <c r="AI1" s="214" t="s">
        <v>87</v>
      </c>
      <c r="AJ1" s="214"/>
      <c r="AK1" s="214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9" customHeight="1" thickBot="1">
      <c r="A2" s="8"/>
      <c r="B2" s="9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3.5" customHeight="1">
      <c r="A3" s="8"/>
      <c r="B3" s="194" t="s">
        <v>41</v>
      </c>
      <c r="C3" s="153" t="s">
        <v>88</v>
      </c>
      <c r="D3" s="154"/>
      <c r="E3" s="154"/>
      <c r="F3" s="154"/>
      <c r="G3" s="154"/>
      <c r="H3" s="154" t="s">
        <v>66</v>
      </c>
      <c r="I3" s="154"/>
      <c r="J3" s="154"/>
      <c r="K3" s="159"/>
      <c r="L3" s="224" t="s">
        <v>68</v>
      </c>
      <c r="M3" s="225"/>
      <c r="N3" s="225"/>
      <c r="O3" s="225"/>
      <c r="P3" s="225"/>
      <c r="Q3" s="225"/>
      <c r="R3" s="225"/>
      <c r="S3" s="225"/>
      <c r="T3" s="225"/>
      <c r="U3" s="173" t="s">
        <v>80</v>
      </c>
      <c r="V3" s="329"/>
      <c r="W3" s="330"/>
      <c r="X3" s="330"/>
      <c r="Y3" s="330"/>
      <c r="Z3" s="330"/>
      <c r="AA3" s="225" t="s">
        <v>91</v>
      </c>
      <c r="AB3" s="257"/>
      <c r="AC3" s="250" t="s">
        <v>67</v>
      </c>
      <c r="AD3" s="231" t="s">
        <v>72</v>
      </c>
      <c r="AE3" s="232"/>
      <c r="AF3" s="232"/>
      <c r="AG3" s="232"/>
      <c r="AH3" s="232"/>
      <c r="AI3" s="232"/>
      <c r="AJ3" s="233"/>
      <c r="AK3" s="1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3.5" customHeight="1">
      <c r="A4" s="8"/>
      <c r="B4" s="177"/>
      <c r="C4" s="155"/>
      <c r="D4" s="156"/>
      <c r="E4" s="156"/>
      <c r="F4" s="156"/>
      <c r="G4" s="156"/>
      <c r="H4" s="156"/>
      <c r="I4" s="156"/>
      <c r="J4" s="156"/>
      <c r="K4" s="160"/>
      <c r="L4" s="83" t="s">
        <v>69</v>
      </c>
      <c r="M4" s="83"/>
      <c r="N4" s="83"/>
      <c r="O4" s="181"/>
      <c r="P4" s="182"/>
      <c r="Q4" s="182"/>
      <c r="R4" s="327" t="s">
        <v>71</v>
      </c>
      <c r="S4" s="327"/>
      <c r="T4" s="327"/>
      <c r="U4" s="174"/>
      <c r="V4" s="331"/>
      <c r="W4" s="332"/>
      <c r="X4" s="332"/>
      <c r="Y4" s="332"/>
      <c r="Z4" s="332"/>
      <c r="AA4" s="258"/>
      <c r="AB4" s="259"/>
      <c r="AC4" s="251"/>
      <c r="AD4" s="216"/>
      <c r="AE4" s="217"/>
      <c r="AF4" s="218"/>
      <c r="AG4" s="218"/>
      <c r="AH4" s="218"/>
      <c r="AI4" s="218"/>
      <c r="AJ4" s="219"/>
      <c r="AK4" s="1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6.75" customHeight="1">
      <c r="A5" s="8"/>
      <c r="B5" s="177"/>
      <c r="C5" s="155"/>
      <c r="D5" s="156"/>
      <c r="E5" s="156"/>
      <c r="F5" s="156"/>
      <c r="G5" s="156"/>
      <c r="H5" s="156"/>
      <c r="I5" s="156"/>
      <c r="J5" s="156"/>
      <c r="K5" s="160"/>
      <c r="L5" s="86"/>
      <c r="M5" s="86"/>
      <c r="N5" s="86"/>
      <c r="O5" s="183"/>
      <c r="P5" s="184"/>
      <c r="Q5" s="184"/>
      <c r="R5" s="328"/>
      <c r="S5" s="328"/>
      <c r="T5" s="328"/>
      <c r="U5" s="174"/>
      <c r="V5" s="331"/>
      <c r="W5" s="332"/>
      <c r="X5" s="332"/>
      <c r="Y5" s="332"/>
      <c r="Z5" s="332"/>
      <c r="AA5" s="258"/>
      <c r="AB5" s="259"/>
      <c r="AC5" s="251"/>
      <c r="AD5" s="216"/>
      <c r="AE5" s="217"/>
      <c r="AF5" s="218"/>
      <c r="AG5" s="218"/>
      <c r="AH5" s="218"/>
      <c r="AI5" s="218"/>
      <c r="AJ5" s="219"/>
      <c r="AK5" s="1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6.75" customHeight="1">
      <c r="A6" s="8"/>
      <c r="B6" s="177"/>
      <c r="C6" s="155"/>
      <c r="D6" s="156"/>
      <c r="E6" s="156"/>
      <c r="F6" s="156"/>
      <c r="G6" s="156"/>
      <c r="H6" s="156"/>
      <c r="I6" s="156"/>
      <c r="J6" s="156"/>
      <c r="K6" s="160"/>
      <c r="L6" s="83" t="s">
        <v>70</v>
      </c>
      <c r="M6" s="83"/>
      <c r="N6" s="83"/>
      <c r="O6" s="181"/>
      <c r="P6" s="182"/>
      <c r="Q6" s="182"/>
      <c r="R6" s="111" t="s">
        <v>71</v>
      </c>
      <c r="S6" s="111"/>
      <c r="T6" s="111"/>
      <c r="U6" s="174"/>
      <c r="V6" s="333"/>
      <c r="W6" s="334"/>
      <c r="X6" s="334"/>
      <c r="Y6" s="334"/>
      <c r="Z6" s="334"/>
      <c r="AA6" s="260"/>
      <c r="AB6" s="261"/>
      <c r="AC6" s="251"/>
      <c r="AD6" s="216"/>
      <c r="AE6" s="217"/>
      <c r="AF6" s="218"/>
      <c r="AG6" s="218"/>
      <c r="AH6" s="218"/>
      <c r="AI6" s="218"/>
      <c r="AJ6" s="219"/>
      <c r="AK6" s="1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13.5" customHeight="1">
      <c r="A7" s="8"/>
      <c r="B7" s="177"/>
      <c r="C7" s="155"/>
      <c r="D7" s="156"/>
      <c r="E7" s="156"/>
      <c r="F7" s="156"/>
      <c r="G7" s="156"/>
      <c r="H7" s="156"/>
      <c r="I7" s="156"/>
      <c r="J7" s="156"/>
      <c r="K7" s="160"/>
      <c r="L7" s="335"/>
      <c r="M7" s="335"/>
      <c r="N7" s="335"/>
      <c r="O7" s="185"/>
      <c r="P7" s="186"/>
      <c r="Q7" s="186"/>
      <c r="R7" s="112"/>
      <c r="S7" s="112"/>
      <c r="T7" s="112"/>
      <c r="U7" s="174"/>
      <c r="V7" s="264"/>
      <c r="W7" s="164"/>
      <c r="X7" s="164"/>
      <c r="Y7" s="164"/>
      <c r="Z7" s="164"/>
      <c r="AA7" s="235" t="s">
        <v>92</v>
      </c>
      <c r="AB7" s="236"/>
      <c r="AC7" s="251"/>
      <c r="AD7" s="220"/>
      <c r="AE7" s="218"/>
      <c r="AF7" s="218"/>
      <c r="AG7" s="218"/>
      <c r="AH7" s="218"/>
      <c r="AI7" s="218"/>
      <c r="AJ7" s="219"/>
      <c r="AK7" s="1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20.25" customHeight="1">
      <c r="A8" s="8"/>
      <c r="B8" s="178"/>
      <c r="C8" s="157"/>
      <c r="D8" s="158"/>
      <c r="E8" s="158"/>
      <c r="F8" s="158"/>
      <c r="G8" s="158"/>
      <c r="H8" s="158"/>
      <c r="I8" s="158"/>
      <c r="J8" s="158"/>
      <c r="K8" s="161"/>
      <c r="L8" s="197" t="s">
        <v>90</v>
      </c>
      <c r="M8" s="198"/>
      <c r="N8" s="199"/>
      <c r="O8" s="195"/>
      <c r="P8" s="196"/>
      <c r="Q8" s="196"/>
      <c r="R8" s="171" t="s">
        <v>71</v>
      </c>
      <c r="S8" s="171"/>
      <c r="T8" s="172"/>
      <c r="U8" s="175"/>
      <c r="V8" s="265"/>
      <c r="W8" s="165"/>
      <c r="X8" s="165"/>
      <c r="Y8" s="165"/>
      <c r="Z8" s="165"/>
      <c r="AA8" s="237"/>
      <c r="AB8" s="238"/>
      <c r="AC8" s="251"/>
      <c r="AD8" s="220"/>
      <c r="AE8" s="218"/>
      <c r="AF8" s="218"/>
      <c r="AG8" s="218"/>
      <c r="AH8" s="218"/>
      <c r="AI8" s="218"/>
      <c r="AJ8" s="219"/>
      <c r="AK8" s="1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12.75" customHeight="1">
      <c r="A9" s="8"/>
      <c r="B9" s="176" t="s">
        <v>33</v>
      </c>
      <c r="C9" s="179" t="s">
        <v>32</v>
      </c>
      <c r="D9" s="180"/>
      <c r="E9" s="110"/>
      <c r="F9" s="110"/>
      <c r="G9" s="110"/>
      <c r="H9" s="110"/>
      <c r="I9" s="110"/>
      <c r="J9" s="110"/>
      <c r="K9" s="110"/>
      <c r="L9" s="110"/>
      <c r="M9" s="187"/>
      <c r="N9" s="127" t="s">
        <v>37</v>
      </c>
      <c r="O9" s="100"/>
      <c r="P9" s="115" t="s">
        <v>63</v>
      </c>
      <c r="Q9" s="116"/>
      <c r="R9" s="116"/>
      <c r="S9" s="147" t="s">
        <v>38</v>
      </c>
      <c r="T9" s="148"/>
      <c r="U9" s="162"/>
      <c r="V9" s="253" t="s">
        <v>59</v>
      </c>
      <c r="W9" s="255"/>
      <c r="X9" s="132" t="s">
        <v>60</v>
      </c>
      <c r="Y9" s="249"/>
      <c r="Z9" s="130" t="s">
        <v>65</v>
      </c>
      <c r="AA9" s="130"/>
      <c r="AB9" s="12"/>
      <c r="AC9" s="251"/>
      <c r="AD9" s="220"/>
      <c r="AE9" s="218"/>
      <c r="AF9" s="218"/>
      <c r="AG9" s="218"/>
      <c r="AH9" s="218"/>
      <c r="AI9" s="218"/>
      <c r="AJ9" s="219"/>
      <c r="AK9" s="1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2.75" customHeight="1">
      <c r="A10" s="8"/>
      <c r="B10" s="177"/>
      <c r="C10" s="13"/>
      <c r="D10" s="14"/>
      <c r="E10" s="121"/>
      <c r="F10" s="121"/>
      <c r="G10" s="121"/>
      <c r="H10" s="121"/>
      <c r="I10" s="121"/>
      <c r="J10" s="121"/>
      <c r="K10" s="121"/>
      <c r="L10" s="121"/>
      <c r="M10" s="188"/>
      <c r="N10" s="128"/>
      <c r="O10" s="129"/>
      <c r="P10" s="117"/>
      <c r="Q10" s="118"/>
      <c r="R10" s="118"/>
      <c r="S10" s="149"/>
      <c r="T10" s="150"/>
      <c r="U10" s="163"/>
      <c r="V10" s="254"/>
      <c r="W10" s="256"/>
      <c r="X10" s="133"/>
      <c r="Y10" s="163"/>
      <c r="Z10" s="131"/>
      <c r="AA10" s="131"/>
      <c r="AB10" s="15"/>
      <c r="AC10" s="252"/>
      <c r="AD10" s="221"/>
      <c r="AE10" s="222"/>
      <c r="AF10" s="222"/>
      <c r="AG10" s="222"/>
      <c r="AH10" s="222"/>
      <c r="AI10" s="222"/>
      <c r="AJ10" s="223"/>
      <c r="AK10" s="1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2.75" customHeight="1">
      <c r="A11" s="8"/>
      <c r="B11" s="177"/>
      <c r="C11" s="13"/>
      <c r="D11" s="14"/>
      <c r="E11" s="121"/>
      <c r="F11" s="121"/>
      <c r="G11" s="121"/>
      <c r="H11" s="121"/>
      <c r="I11" s="121"/>
      <c r="J11" s="121"/>
      <c r="K11" s="121"/>
      <c r="L11" s="121"/>
      <c r="M11" s="188"/>
      <c r="N11" s="190"/>
      <c r="O11" s="191"/>
      <c r="P11" s="143" t="s">
        <v>62</v>
      </c>
      <c r="Q11" s="144"/>
      <c r="R11" s="144"/>
      <c r="S11" s="138" t="s">
        <v>89</v>
      </c>
      <c r="T11" s="139"/>
      <c r="U11" s="164"/>
      <c r="V11" s="119" t="s">
        <v>59</v>
      </c>
      <c r="W11" s="166"/>
      <c r="X11" s="125" t="s">
        <v>64</v>
      </c>
      <c r="Y11" s="249"/>
      <c r="Z11" s="249"/>
      <c r="AA11" s="249"/>
      <c r="AB11" s="249"/>
      <c r="AC11" s="249"/>
      <c r="AD11" s="249"/>
      <c r="AE11" s="249"/>
      <c r="AF11" s="226" t="s">
        <v>61</v>
      </c>
      <c r="AG11" s="226"/>
      <c r="AH11" s="226" t="s">
        <v>40</v>
      </c>
      <c r="AI11" s="226"/>
      <c r="AJ11" s="227"/>
      <c r="AK11" s="1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2.75" customHeight="1">
      <c r="A12" s="8"/>
      <c r="B12" s="178"/>
      <c r="C12" s="16"/>
      <c r="D12" s="17"/>
      <c r="E12" s="18"/>
      <c r="F12" s="18"/>
      <c r="G12" s="18"/>
      <c r="H12" s="18"/>
      <c r="I12" s="18"/>
      <c r="J12" s="18"/>
      <c r="K12" s="18"/>
      <c r="L12" s="18"/>
      <c r="M12" s="189"/>
      <c r="N12" s="192"/>
      <c r="O12" s="193"/>
      <c r="P12" s="145"/>
      <c r="Q12" s="146"/>
      <c r="R12" s="146"/>
      <c r="S12" s="140"/>
      <c r="T12" s="141"/>
      <c r="U12" s="165"/>
      <c r="V12" s="120"/>
      <c r="W12" s="167"/>
      <c r="X12" s="126"/>
      <c r="Y12" s="165"/>
      <c r="Z12" s="165"/>
      <c r="AA12" s="165"/>
      <c r="AB12" s="165"/>
      <c r="AC12" s="165"/>
      <c r="AD12" s="165"/>
      <c r="AE12" s="165"/>
      <c r="AF12" s="141"/>
      <c r="AG12" s="141"/>
      <c r="AH12" s="141" t="s">
        <v>39</v>
      </c>
      <c r="AI12" s="141"/>
      <c r="AJ12" s="234"/>
      <c r="AK12" s="1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2" customHeight="1">
      <c r="A13" s="8"/>
      <c r="B13" s="176" t="s">
        <v>21</v>
      </c>
      <c r="C13" s="79" t="s">
        <v>20</v>
      </c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1"/>
      <c r="N13" s="122" t="s">
        <v>15</v>
      </c>
      <c r="O13" s="123"/>
      <c r="P13" s="123"/>
      <c r="Q13" s="123"/>
      <c r="R13" s="123"/>
      <c r="S13" s="124"/>
      <c r="T13" s="79" t="s">
        <v>20</v>
      </c>
      <c r="U13" s="49" t="s">
        <v>14</v>
      </c>
      <c r="V13" s="50"/>
      <c r="W13" s="50"/>
      <c r="X13" s="50"/>
      <c r="Y13" s="50"/>
      <c r="Z13" s="50"/>
      <c r="AA13" s="50"/>
      <c r="AB13" s="50"/>
      <c r="AC13" s="50"/>
      <c r="AD13" s="51"/>
      <c r="AE13" s="122" t="s">
        <v>15</v>
      </c>
      <c r="AF13" s="123"/>
      <c r="AG13" s="123"/>
      <c r="AH13" s="123"/>
      <c r="AI13" s="123"/>
      <c r="AJ13" s="142"/>
      <c r="AK13" s="1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7.5" customHeight="1">
      <c r="A14" s="8"/>
      <c r="B14" s="177"/>
      <c r="C14" s="80"/>
      <c r="D14" s="82" t="s">
        <v>93</v>
      </c>
      <c r="E14" s="83"/>
      <c r="F14" s="83"/>
      <c r="G14" s="83"/>
      <c r="H14" s="83"/>
      <c r="I14" s="83"/>
      <c r="J14" s="84"/>
      <c r="K14" s="168" t="s">
        <v>16</v>
      </c>
      <c r="L14" s="169"/>
      <c r="M14" s="170"/>
      <c r="N14" s="113" t="s">
        <v>17</v>
      </c>
      <c r="O14" s="113"/>
      <c r="P14" s="113" t="s">
        <v>18</v>
      </c>
      <c r="Q14" s="113"/>
      <c r="R14" s="113" t="s">
        <v>19</v>
      </c>
      <c r="S14" s="113"/>
      <c r="T14" s="80"/>
      <c r="U14" s="82" t="s">
        <v>93</v>
      </c>
      <c r="V14" s="83"/>
      <c r="W14" s="83"/>
      <c r="X14" s="83"/>
      <c r="Y14" s="83"/>
      <c r="Z14" s="83"/>
      <c r="AA14" s="84"/>
      <c r="AB14" s="168" t="s">
        <v>16</v>
      </c>
      <c r="AC14" s="169"/>
      <c r="AD14" s="170"/>
      <c r="AE14" s="134" t="s">
        <v>17</v>
      </c>
      <c r="AF14" s="151"/>
      <c r="AG14" s="134" t="s">
        <v>18</v>
      </c>
      <c r="AH14" s="151"/>
      <c r="AI14" s="134" t="s">
        <v>19</v>
      </c>
      <c r="AJ14" s="135"/>
      <c r="AK14" s="1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7.5" customHeight="1">
      <c r="A15" s="8"/>
      <c r="B15" s="177"/>
      <c r="C15" s="81"/>
      <c r="D15" s="85"/>
      <c r="E15" s="86"/>
      <c r="F15" s="86"/>
      <c r="G15" s="86"/>
      <c r="H15" s="86"/>
      <c r="I15" s="86"/>
      <c r="J15" s="87"/>
      <c r="K15" s="19" t="s">
        <v>17</v>
      </c>
      <c r="L15" s="19" t="s">
        <v>18</v>
      </c>
      <c r="M15" s="39" t="s">
        <v>19</v>
      </c>
      <c r="N15" s="114"/>
      <c r="O15" s="114"/>
      <c r="P15" s="114"/>
      <c r="Q15" s="114"/>
      <c r="R15" s="114"/>
      <c r="S15" s="114"/>
      <c r="T15" s="81"/>
      <c r="U15" s="85"/>
      <c r="V15" s="86"/>
      <c r="W15" s="86"/>
      <c r="X15" s="86"/>
      <c r="Y15" s="86"/>
      <c r="Z15" s="86"/>
      <c r="AA15" s="87"/>
      <c r="AB15" s="19" t="s">
        <v>17</v>
      </c>
      <c r="AC15" s="19" t="s">
        <v>18</v>
      </c>
      <c r="AD15" s="19" t="s">
        <v>19</v>
      </c>
      <c r="AE15" s="136"/>
      <c r="AF15" s="152"/>
      <c r="AG15" s="136"/>
      <c r="AH15" s="152"/>
      <c r="AI15" s="136"/>
      <c r="AJ15" s="137"/>
      <c r="AK15" s="1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12" customHeight="1">
      <c r="A16" s="8"/>
      <c r="B16" s="177"/>
      <c r="C16" s="67" t="s">
        <v>2</v>
      </c>
      <c r="D16" s="59" t="s">
        <v>101</v>
      </c>
      <c r="E16" s="59"/>
      <c r="F16" s="59"/>
      <c r="G16" s="59"/>
      <c r="H16" s="59"/>
      <c r="I16" s="59"/>
      <c r="J16" s="60"/>
      <c r="K16" s="20"/>
      <c r="L16" s="38"/>
      <c r="M16" s="40"/>
      <c r="N16" s="262"/>
      <c r="O16" s="104"/>
      <c r="P16" s="103"/>
      <c r="Q16" s="104"/>
      <c r="R16" s="103"/>
      <c r="S16" s="104"/>
      <c r="T16" s="67" t="s">
        <v>6</v>
      </c>
      <c r="U16" s="58" t="s">
        <v>101</v>
      </c>
      <c r="V16" s="59"/>
      <c r="W16" s="59"/>
      <c r="X16" s="59"/>
      <c r="Y16" s="59"/>
      <c r="Z16" s="59"/>
      <c r="AA16" s="60"/>
      <c r="AB16" s="20"/>
      <c r="AC16" s="20"/>
      <c r="AD16" s="40"/>
      <c r="AE16" s="103"/>
      <c r="AF16" s="104"/>
      <c r="AG16" s="103"/>
      <c r="AH16" s="104"/>
      <c r="AI16" s="103"/>
      <c r="AJ16" s="228"/>
      <c r="AK16" s="1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2" customHeight="1">
      <c r="A17" s="8"/>
      <c r="B17" s="177"/>
      <c r="C17" s="68"/>
      <c r="D17" s="58" t="s">
        <v>117</v>
      </c>
      <c r="E17" s="59"/>
      <c r="F17" s="59"/>
      <c r="G17" s="59"/>
      <c r="H17" s="59"/>
      <c r="I17" s="59"/>
      <c r="J17" s="60"/>
      <c r="K17" s="20"/>
      <c r="L17" s="38"/>
      <c r="M17" s="41"/>
      <c r="N17" s="263"/>
      <c r="O17" s="106"/>
      <c r="P17" s="105"/>
      <c r="Q17" s="106"/>
      <c r="R17" s="105"/>
      <c r="S17" s="106"/>
      <c r="T17" s="68"/>
      <c r="U17" s="58" t="s">
        <v>109</v>
      </c>
      <c r="V17" s="59"/>
      <c r="W17" s="59"/>
      <c r="X17" s="59"/>
      <c r="Y17" s="59"/>
      <c r="Z17" s="59"/>
      <c r="AA17" s="60"/>
      <c r="AB17" s="20"/>
      <c r="AC17" s="20"/>
      <c r="AD17" s="41"/>
      <c r="AE17" s="105"/>
      <c r="AF17" s="106"/>
      <c r="AG17" s="105"/>
      <c r="AH17" s="106"/>
      <c r="AI17" s="105"/>
      <c r="AJ17" s="229"/>
      <c r="AK17" s="1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ht="12" customHeight="1">
      <c r="A18" s="8"/>
      <c r="B18" s="177"/>
      <c r="C18" s="68"/>
      <c r="D18" s="58" t="s">
        <v>95</v>
      </c>
      <c r="E18" s="59"/>
      <c r="F18" s="59"/>
      <c r="G18" s="59"/>
      <c r="H18" s="59"/>
      <c r="I18" s="59"/>
      <c r="J18" s="60"/>
      <c r="K18" s="20"/>
      <c r="L18" s="38"/>
      <c r="M18" s="42"/>
      <c r="N18" s="263"/>
      <c r="O18" s="106"/>
      <c r="P18" s="105"/>
      <c r="Q18" s="106"/>
      <c r="R18" s="105"/>
      <c r="S18" s="106"/>
      <c r="T18" s="68"/>
      <c r="U18" s="58" t="s">
        <v>110</v>
      </c>
      <c r="V18" s="59"/>
      <c r="W18" s="59"/>
      <c r="X18" s="59"/>
      <c r="Y18" s="59"/>
      <c r="Z18" s="59"/>
      <c r="AA18" s="60"/>
      <c r="AB18" s="20"/>
      <c r="AC18" s="20"/>
      <c r="AD18" s="42"/>
      <c r="AE18" s="105"/>
      <c r="AF18" s="106"/>
      <c r="AG18" s="105"/>
      <c r="AH18" s="106"/>
      <c r="AI18" s="105"/>
      <c r="AJ18" s="229"/>
      <c r="AK18" s="1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12" customHeight="1">
      <c r="A19" s="8"/>
      <c r="B19" s="177"/>
      <c r="C19" s="68"/>
      <c r="D19" s="55" t="s">
        <v>1</v>
      </c>
      <c r="E19" s="56"/>
      <c r="F19" s="56"/>
      <c r="G19" s="56"/>
      <c r="H19" s="56"/>
      <c r="I19" s="56"/>
      <c r="J19" s="57"/>
      <c r="K19" s="20"/>
      <c r="L19" s="20"/>
      <c r="M19" s="43"/>
      <c r="N19" s="105"/>
      <c r="O19" s="106"/>
      <c r="P19" s="105"/>
      <c r="Q19" s="106"/>
      <c r="R19" s="105"/>
      <c r="S19" s="106"/>
      <c r="T19" s="68"/>
      <c r="U19" s="55" t="s">
        <v>7</v>
      </c>
      <c r="V19" s="56"/>
      <c r="W19" s="56"/>
      <c r="X19" s="56"/>
      <c r="Y19" s="56"/>
      <c r="Z19" s="56"/>
      <c r="AA19" s="57"/>
      <c r="AB19" s="20"/>
      <c r="AC19" s="20"/>
      <c r="AD19" s="43"/>
      <c r="AE19" s="105"/>
      <c r="AF19" s="106"/>
      <c r="AG19" s="105"/>
      <c r="AH19" s="106"/>
      <c r="AI19" s="105"/>
      <c r="AJ19" s="229"/>
      <c r="AK19" s="1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12" customHeight="1">
      <c r="A20" s="8"/>
      <c r="B20" s="177"/>
      <c r="C20" s="69"/>
      <c r="D20" s="55" t="s">
        <v>96</v>
      </c>
      <c r="E20" s="56"/>
      <c r="F20" s="56"/>
      <c r="G20" s="56"/>
      <c r="H20" s="56"/>
      <c r="I20" s="56"/>
      <c r="J20" s="57"/>
      <c r="K20" s="20"/>
      <c r="L20" s="20"/>
      <c r="M20" s="44"/>
      <c r="N20" s="107"/>
      <c r="O20" s="108"/>
      <c r="P20" s="107"/>
      <c r="Q20" s="108"/>
      <c r="R20" s="107"/>
      <c r="S20" s="108"/>
      <c r="T20" s="69"/>
      <c r="U20" s="52"/>
      <c r="V20" s="53"/>
      <c r="W20" s="53"/>
      <c r="X20" s="53"/>
      <c r="Y20" s="53"/>
      <c r="Z20" s="53"/>
      <c r="AA20" s="54"/>
      <c r="AB20" s="21"/>
      <c r="AC20" s="21"/>
      <c r="AD20" s="21"/>
      <c r="AE20" s="107"/>
      <c r="AF20" s="108"/>
      <c r="AG20" s="107"/>
      <c r="AH20" s="108"/>
      <c r="AI20" s="107"/>
      <c r="AJ20" s="230"/>
      <c r="AK20" s="1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12" customHeight="1">
      <c r="A21" s="8"/>
      <c r="B21" s="177"/>
      <c r="C21" s="70" t="s">
        <v>3</v>
      </c>
      <c r="D21" s="58" t="s">
        <v>101</v>
      </c>
      <c r="E21" s="59"/>
      <c r="F21" s="59"/>
      <c r="G21" s="59"/>
      <c r="H21" s="59"/>
      <c r="I21" s="59"/>
      <c r="J21" s="60"/>
      <c r="K21" s="20"/>
      <c r="L21" s="20"/>
      <c r="M21" s="40"/>
      <c r="N21" s="103"/>
      <c r="O21" s="104"/>
      <c r="P21" s="103"/>
      <c r="Q21" s="104"/>
      <c r="R21" s="103"/>
      <c r="S21" s="104"/>
      <c r="T21" s="67" t="s">
        <v>8</v>
      </c>
      <c r="U21" s="58" t="s">
        <v>101</v>
      </c>
      <c r="V21" s="59"/>
      <c r="W21" s="59"/>
      <c r="X21" s="59"/>
      <c r="Y21" s="59"/>
      <c r="Z21" s="59"/>
      <c r="AA21" s="60"/>
      <c r="AB21" s="20"/>
      <c r="AC21" s="20"/>
      <c r="AD21" s="40"/>
      <c r="AE21" s="103"/>
      <c r="AF21" s="104"/>
      <c r="AG21" s="103"/>
      <c r="AH21" s="104"/>
      <c r="AI21" s="103"/>
      <c r="AJ21" s="228"/>
      <c r="AK21" s="1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12" customHeight="1">
      <c r="A22" s="8"/>
      <c r="B22" s="177"/>
      <c r="C22" s="71"/>
      <c r="D22" s="203" t="s">
        <v>102</v>
      </c>
      <c r="E22" s="204"/>
      <c r="F22" s="204"/>
      <c r="G22" s="204"/>
      <c r="H22" s="204"/>
      <c r="I22" s="204"/>
      <c r="J22" s="205"/>
      <c r="K22" s="20"/>
      <c r="L22" s="20"/>
      <c r="M22" s="41"/>
      <c r="N22" s="105"/>
      <c r="O22" s="106"/>
      <c r="P22" s="105"/>
      <c r="Q22" s="106"/>
      <c r="R22" s="105"/>
      <c r="S22" s="106"/>
      <c r="T22" s="68"/>
      <c r="U22" s="58" t="s">
        <v>111</v>
      </c>
      <c r="V22" s="59"/>
      <c r="W22" s="59"/>
      <c r="X22" s="59"/>
      <c r="Y22" s="59"/>
      <c r="Z22" s="59"/>
      <c r="AA22" s="60"/>
      <c r="AB22" s="20"/>
      <c r="AC22" s="20"/>
      <c r="AD22" s="41"/>
      <c r="AE22" s="105"/>
      <c r="AF22" s="106"/>
      <c r="AG22" s="105"/>
      <c r="AH22" s="106"/>
      <c r="AI22" s="105"/>
      <c r="AJ22" s="229"/>
      <c r="AK22" s="1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12" customHeight="1">
      <c r="A23" s="8"/>
      <c r="B23" s="177"/>
      <c r="C23" s="71"/>
      <c r="D23" s="58" t="s">
        <v>103</v>
      </c>
      <c r="E23" s="59"/>
      <c r="F23" s="59"/>
      <c r="G23" s="59"/>
      <c r="H23" s="59"/>
      <c r="I23" s="59"/>
      <c r="J23" s="60"/>
      <c r="K23" s="20"/>
      <c r="L23" s="20"/>
      <c r="M23" s="42"/>
      <c r="N23" s="105"/>
      <c r="O23" s="106"/>
      <c r="P23" s="105"/>
      <c r="Q23" s="106"/>
      <c r="R23" s="105"/>
      <c r="S23" s="106"/>
      <c r="T23" s="68"/>
      <c r="U23" s="58" t="s">
        <v>112</v>
      </c>
      <c r="V23" s="59"/>
      <c r="W23" s="59"/>
      <c r="X23" s="59"/>
      <c r="Y23" s="59"/>
      <c r="Z23" s="59"/>
      <c r="AA23" s="60"/>
      <c r="AB23" s="20"/>
      <c r="AC23" s="20"/>
      <c r="AD23" s="42"/>
      <c r="AE23" s="105"/>
      <c r="AF23" s="106"/>
      <c r="AG23" s="105"/>
      <c r="AH23" s="106"/>
      <c r="AI23" s="105"/>
      <c r="AJ23" s="229"/>
      <c r="AK23" s="1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12" customHeight="1">
      <c r="A24" s="8"/>
      <c r="B24" s="177"/>
      <c r="C24" s="72"/>
      <c r="D24" s="55" t="s">
        <v>98</v>
      </c>
      <c r="E24" s="56"/>
      <c r="F24" s="56"/>
      <c r="G24" s="56"/>
      <c r="H24" s="56"/>
      <c r="I24" s="56"/>
      <c r="J24" s="57"/>
      <c r="K24" s="20"/>
      <c r="L24" s="20"/>
      <c r="M24" s="43"/>
      <c r="N24" s="107"/>
      <c r="O24" s="108"/>
      <c r="P24" s="107"/>
      <c r="Q24" s="108"/>
      <c r="R24" s="107"/>
      <c r="S24" s="108"/>
      <c r="T24" s="69"/>
      <c r="U24" s="55" t="s">
        <v>7</v>
      </c>
      <c r="V24" s="56"/>
      <c r="W24" s="56"/>
      <c r="X24" s="56"/>
      <c r="Y24" s="56"/>
      <c r="Z24" s="56"/>
      <c r="AA24" s="57"/>
      <c r="AB24" s="20"/>
      <c r="AC24" s="20"/>
      <c r="AD24" s="43"/>
      <c r="AE24" s="107"/>
      <c r="AF24" s="108"/>
      <c r="AG24" s="107"/>
      <c r="AH24" s="108"/>
      <c r="AI24" s="107"/>
      <c r="AJ24" s="230"/>
      <c r="AK24" s="1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12" customHeight="1">
      <c r="A25" s="8"/>
      <c r="B25" s="177"/>
      <c r="C25" s="70" t="s">
        <v>4</v>
      </c>
      <c r="D25" s="58" t="s">
        <v>101</v>
      </c>
      <c r="E25" s="59"/>
      <c r="F25" s="59"/>
      <c r="G25" s="59"/>
      <c r="H25" s="59"/>
      <c r="I25" s="59"/>
      <c r="J25" s="60"/>
      <c r="K25" s="20"/>
      <c r="L25" s="20"/>
      <c r="M25" s="40"/>
      <c r="N25" s="103"/>
      <c r="O25" s="104"/>
      <c r="P25" s="103"/>
      <c r="Q25" s="104"/>
      <c r="R25" s="103"/>
      <c r="S25" s="104"/>
      <c r="T25" s="67" t="s">
        <v>11</v>
      </c>
      <c r="U25" s="58" t="s">
        <v>101</v>
      </c>
      <c r="V25" s="59"/>
      <c r="W25" s="59"/>
      <c r="X25" s="59"/>
      <c r="Y25" s="59"/>
      <c r="Z25" s="59"/>
      <c r="AA25" s="60"/>
      <c r="AB25" s="20"/>
      <c r="AC25" s="20"/>
      <c r="AD25" s="40"/>
      <c r="AE25" s="103"/>
      <c r="AF25" s="104"/>
      <c r="AG25" s="103"/>
      <c r="AH25" s="104"/>
      <c r="AI25" s="103"/>
      <c r="AJ25" s="228"/>
      <c r="AK25" s="1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12" customHeight="1">
      <c r="A26" s="8"/>
      <c r="B26" s="177"/>
      <c r="C26" s="71"/>
      <c r="D26" s="270" t="s">
        <v>104</v>
      </c>
      <c r="E26" s="271"/>
      <c r="F26" s="271"/>
      <c r="G26" s="271"/>
      <c r="H26" s="271"/>
      <c r="I26" s="271"/>
      <c r="J26" s="272"/>
      <c r="K26" s="20"/>
      <c r="L26" s="20"/>
      <c r="M26" s="41"/>
      <c r="N26" s="105"/>
      <c r="O26" s="106"/>
      <c r="P26" s="105"/>
      <c r="Q26" s="106"/>
      <c r="R26" s="105"/>
      <c r="S26" s="106"/>
      <c r="T26" s="68"/>
      <c r="U26" s="58" t="s">
        <v>113</v>
      </c>
      <c r="V26" s="59"/>
      <c r="W26" s="59"/>
      <c r="X26" s="59"/>
      <c r="Y26" s="59"/>
      <c r="Z26" s="59"/>
      <c r="AA26" s="60"/>
      <c r="AB26" s="20"/>
      <c r="AC26" s="20"/>
      <c r="AD26" s="41"/>
      <c r="AE26" s="105"/>
      <c r="AF26" s="106"/>
      <c r="AG26" s="105"/>
      <c r="AH26" s="106"/>
      <c r="AI26" s="105"/>
      <c r="AJ26" s="229"/>
      <c r="AK26" s="1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ht="12" customHeight="1">
      <c r="A27" s="8"/>
      <c r="B27" s="177"/>
      <c r="C27" s="71"/>
      <c r="D27" s="58" t="s">
        <v>103</v>
      </c>
      <c r="E27" s="59"/>
      <c r="F27" s="59"/>
      <c r="G27" s="59"/>
      <c r="H27" s="59"/>
      <c r="I27" s="59"/>
      <c r="J27" s="60"/>
      <c r="K27" s="20"/>
      <c r="L27" s="20"/>
      <c r="M27" s="42"/>
      <c r="N27" s="105"/>
      <c r="O27" s="106"/>
      <c r="P27" s="105"/>
      <c r="Q27" s="106"/>
      <c r="R27" s="105"/>
      <c r="S27" s="106"/>
      <c r="T27" s="68"/>
      <c r="U27" s="58" t="s">
        <v>114</v>
      </c>
      <c r="V27" s="59"/>
      <c r="W27" s="59"/>
      <c r="X27" s="59"/>
      <c r="Y27" s="59"/>
      <c r="Z27" s="59"/>
      <c r="AA27" s="60"/>
      <c r="AB27" s="20"/>
      <c r="AC27" s="20"/>
      <c r="AD27" s="42"/>
      <c r="AE27" s="105"/>
      <c r="AF27" s="106"/>
      <c r="AG27" s="105"/>
      <c r="AH27" s="106"/>
      <c r="AI27" s="105"/>
      <c r="AJ27" s="229"/>
      <c r="AK27" s="1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ht="12" customHeight="1">
      <c r="A28" s="8"/>
      <c r="B28" s="177"/>
      <c r="C28" s="72"/>
      <c r="D28" s="55" t="s">
        <v>98</v>
      </c>
      <c r="E28" s="56"/>
      <c r="F28" s="56"/>
      <c r="G28" s="56"/>
      <c r="H28" s="56"/>
      <c r="I28" s="56"/>
      <c r="J28" s="57"/>
      <c r="K28" s="20"/>
      <c r="L28" s="20"/>
      <c r="M28" s="43"/>
      <c r="N28" s="107"/>
      <c r="O28" s="108"/>
      <c r="P28" s="107"/>
      <c r="Q28" s="108"/>
      <c r="R28" s="107"/>
      <c r="S28" s="108"/>
      <c r="T28" s="69"/>
      <c r="U28" s="55" t="s">
        <v>98</v>
      </c>
      <c r="V28" s="56"/>
      <c r="W28" s="56"/>
      <c r="X28" s="56"/>
      <c r="Y28" s="56"/>
      <c r="Z28" s="56"/>
      <c r="AA28" s="57"/>
      <c r="AB28" s="20"/>
      <c r="AC28" s="20"/>
      <c r="AD28" s="43"/>
      <c r="AE28" s="107"/>
      <c r="AF28" s="108"/>
      <c r="AG28" s="107"/>
      <c r="AH28" s="108"/>
      <c r="AI28" s="107"/>
      <c r="AJ28" s="230"/>
      <c r="AK28" s="1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ht="12" customHeight="1">
      <c r="A29" s="8"/>
      <c r="B29" s="177"/>
      <c r="C29" s="70" t="s">
        <v>5</v>
      </c>
      <c r="D29" s="58" t="s">
        <v>101</v>
      </c>
      <c r="E29" s="59"/>
      <c r="F29" s="59"/>
      <c r="G29" s="59"/>
      <c r="H29" s="59"/>
      <c r="I29" s="59"/>
      <c r="J29" s="60"/>
      <c r="K29" s="20"/>
      <c r="L29" s="20"/>
      <c r="M29" s="40"/>
      <c r="N29" s="103"/>
      <c r="O29" s="104"/>
      <c r="P29" s="103"/>
      <c r="Q29" s="104"/>
      <c r="R29" s="103"/>
      <c r="S29" s="104"/>
      <c r="T29" s="76" t="s">
        <v>108</v>
      </c>
      <c r="U29" s="58" t="s">
        <v>101</v>
      </c>
      <c r="V29" s="59"/>
      <c r="W29" s="59"/>
      <c r="X29" s="59"/>
      <c r="Y29" s="59"/>
      <c r="Z29" s="59"/>
      <c r="AA29" s="60"/>
      <c r="AB29" s="20"/>
      <c r="AC29" s="20"/>
      <c r="AD29" s="40"/>
      <c r="AE29" s="103"/>
      <c r="AF29" s="104"/>
      <c r="AG29" s="103"/>
      <c r="AH29" s="104"/>
      <c r="AI29" s="103"/>
      <c r="AJ29" s="228"/>
      <c r="AK29" s="1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ht="12" customHeight="1">
      <c r="A30" s="8"/>
      <c r="B30" s="177"/>
      <c r="C30" s="71"/>
      <c r="D30" s="58" t="s">
        <v>105</v>
      </c>
      <c r="E30" s="59"/>
      <c r="F30" s="59"/>
      <c r="G30" s="59"/>
      <c r="H30" s="59"/>
      <c r="I30" s="59"/>
      <c r="J30" s="60"/>
      <c r="K30" s="20"/>
      <c r="L30" s="20"/>
      <c r="M30" s="41"/>
      <c r="N30" s="105"/>
      <c r="O30" s="106"/>
      <c r="P30" s="105"/>
      <c r="Q30" s="106"/>
      <c r="R30" s="105"/>
      <c r="S30" s="106"/>
      <c r="T30" s="77"/>
      <c r="U30" s="58" t="s">
        <v>115</v>
      </c>
      <c r="V30" s="59"/>
      <c r="W30" s="59"/>
      <c r="X30" s="59"/>
      <c r="Y30" s="59"/>
      <c r="Z30" s="59"/>
      <c r="AA30" s="60"/>
      <c r="AB30" s="20"/>
      <c r="AC30" s="20"/>
      <c r="AD30" s="41"/>
      <c r="AE30" s="105"/>
      <c r="AF30" s="106"/>
      <c r="AG30" s="105"/>
      <c r="AH30" s="106"/>
      <c r="AI30" s="105"/>
      <c r="AJ30" s="229"/>
      <c r="AK30" s="1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ht="12" customHeight="1">
      <c r="A31" s="8"/>
      <c r="B31" s="177"/>
      <c r="C31" s="71"/>
      <c r="D31" s="58" t="s">
        <v>103</v>
      </c>
      <c r="E31" s="59"/>
      <c r="F31" s="59"/>
      <c r="G31" s="59"/>
      <c r="H31" s="59"/>
      <c r="I31" s="59"/>
      <c r="J31" s="60"/>
      <c r="K31" s="20"/>
      <c r="L31" s="20"/>
      <c r="M31" s="42"/>
      <c r="N31" s="105"/>
      <c r="O31" s="106"/>
      <c r="P31" s="105"/>
      <c r="Q31" s="106"/>
      <c r="R31" s="105"/>
      <c r="S31" s="106"/>
      <c r="T31" s="77"/>
      <c r="U31" s="58" t="s">
        <v>116</v>
      </c>
      <c r="V31" s="59"/>
      <c r="W31" s="59"/>
      <c r="X31" s="59"/>
      <c r="Y31" s="59"/>
      <c r="Z31" s="59"/>
      <c r="AA31" s="60"/>
      <c r="AB31" s="20"/>
      <c r="AC31" s="20"/>
      <c r="AD31" s="42"/>
      <c r="AE31" s="105"/>
      <c r="AF31" s="106"/>
      <c r="AG31" s="105"/>
      <c r="AH31" s="106"/>
      <c r="AI31" s="105"/>
      <c r="AJ31" s="229"/>
      <c r="AK31" s="1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ht="12" customHeight="1">
      <c r="A32" s="8"/>
      <c r="B32" s="177"/>
      <c r="C32" s="72"/>
      <c r="D32" s="55" t="s">
        <v>98</v>
      </c>
      <c r="E32" s="56"/>
      <c r="F32" s="56"/>
      <c r="G32" s="56"/>
      <c r="H32" s="56"/>
      <c r="I32" s="56"/>
      <c r="J32" s="57"/>
      <c r="K32" s="20"/>
      <c r="L32" s="20"/>
      <c r="M32" s="43"/>
      <c r="N32" s="107"/>
      <c r="O32" s="108"/>
      <c r="P32" s="107"/>
      <c r="Q32" s="108"/>
      <c r="R32" s="107"/>
      <c r="S32" s="108"/>
      <c r="T32" s="78"/>
      <c r="U32" s="55" t="s">
        <v>98</v>
      </c>
      <c r="V32" s="56"/>
      <c r="W32" s="56"/>
      <c r="X32" s="56"/>
      <c r="Y32" s="56"/>
      <c r="Z32" s="56"/>
      <c r="AA32" s="57"/>
      <c r="AB32" s="20"/>
      <c r="AC32" s="20"/>
      <c r="AD32" s="43"/>
      <c r="AE32" s="107"/>
      <c r="AF32" s="108"/>
      <c r="AG32" s="107"/>
      <c r="AH32" s="108"/>
      <c r="AI32" s="107"/>
      <c r="AJ32" s="230"/>
      <c r="AK32" s="1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12" customHeight="1">
      <c r="A33" s="8"/>
      <c r="B33" s="177"/>
      <c r="C33" s="73" t="s">
        <v>94</v>
      </c>
      <c r="D33" s="58" t="s">
        <v>101</v>
      </c>
      <c r="E33" s="59"/>
      <c r="F33" s="59"/>
      <c r="G33" s="59"/>
      <c r="H33" s="59"/>
      <c r="I33" s="59"/>
      <c r="J33" s="60"/>
      <c r="K33" s="20"/>
      <c r="L33" s="20"/>
      <c r="M33" s="40"/>
      <c r="N33" s="103"/>
      <c r="O33" s="104"/>
      <c r="P33" s="103"/>
      <c r="Q33" s="104"/>
      <c r="R33" s="103"/>
      <c r="S33" s="104"/>
      <c r="T33" s="209" t="s">
        <v>81</v>
      </c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39">
        <f>IF(SUM(AE16:AF32)=0,"",SUM(AE16:AF32))</f>
      </c>
      <c r="AF33" s="239"/>
      <c r="AG33" s="243">
        <f>IF(SUM(AG16:AH32)=0,"",SUM(AG16:AH32))</f>
      </c>
      <c r="AH33" s="244"/>
      <c r="AI33" s="243">
        <f>IF(SUM(AI16:AJ32)=0,"",SUM(AI16:AJ32))</f>
      </c>
      <c r="AJ33" s="247"/>
      <c r="AK33" s="1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ht="12" customHeight="1">
      <c r="A34" s="8"/>
      <c r="B34" s="177"/>
      <c r="C34" s="74"/>
      <c r="D34" s="58" t="s">
        <v>106</v>
      </c>
      <c r="E34" s="59"/>
      <c r="F34" s="59"/>
      <c r="G34" s="59"/>
      <c r="H34" s="59"/>
      <c r="I34" s="59"/>
      <c r="J34" s="60"/>
      <c r="K34" s="20"/>
      <c r="L34" s="20"/>
      <c r="M34" s="41"/>
      <c r="N34" s="105"/>
      <c r="O34" s="106"/>
      <c r="P34" s="105"/>
      <c r="Q34" s="106"/>
      <c r="R34" s="105"/>
      <c r="S34" s="106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39"/>
      <c r="AF34" s="239"/>
      <c r="AG34" s="245"/>
      <c r="AH34" s="246"/>
      <c r="AI34" s="245"/>
      <c r="AJ34" s="248"/>
      <c r="AK34" s="1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ht="12" customHeight="1">
      <c r="A35" s="8"/>
      <c r="B35" s="177"/>
      <c r="C35" s="74"/>
      <c r="D35" s="58" t="s">
        <v>107</v>
      </c>
      <c r="E35" s="59"/>
      <c r="F35" s="59"/>
      <c r="G35" s="59"/>
      <c r="H35" s="59"/>
      <c r="I35" s="59"/>
      <c r="J35" s="60"/>
      <c r="K35" s="20"/>
      <c r="L35" s="20"/>
      <c r="M35" s="42"/>
      <c r="N35" s="105"/>
      <c r="O35" s="106"/>
      <c r="P35" s="105"/>
      <c r="Q35" s="106"/>
      <c r="R35" s="105"/>
      <c r="S35" s="106"/>
      <c r="T35" s="209" t="s">
        <v>82</v>
      </c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39">
        <f>IF(SUM(N37,AE33)=0,"",SUM(N37,AE33))</f>
      </c>
      <c r="AF35" s="239"/>
      <c r="AG35" s="243">
        <f>IF(SUM(P37,AG33)=0,"",SUM(P37,AG33))</f>
      </c>
      <c r="AH35" s="244"/>
      <c r="AI35" s="243">
        <f>IF(SUM(R37,AI33)=0,"",SUM(R37,AI33))</f>
      </c>
      <c r="AJ35" s="247"/>
      <c r="AK35" s="1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12" customHeight="1">
      <c r="A36" s="8"/>
      <c r="B36" s="177"/>
      <c r="C36" s="75"/>
      <c r="D36" s="55" t="s">
        <v>98</v>
      </c>
      <c r="E36" s="56"/>
      <c r="F36" s="56"/>
      <c r="G36" s="56"/>
      <c r="H36" s="56"/>
      <c r="I36" s="56"/>
      <c r="J36" s="57"/>
      <c r="K36" s="20"/>
      <c r="L36" s="20"/>
      <c r="M36" s="43"/>
      <c r="N36" s="107"/>
      <c r="O36" s="108"/>
      <c r="P36" s="107"/>
      <c r="Q36" s="108"/>
      <c r="R36" s="107"/>
      <c r="S36" s="108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39"/>
      <c r="AF36" s="239"/>
      <c r="AG36" s="245"/>
      <c r="AH36" s="246"/>
      <c r="AI36" s="245"/>
      <c r="AJ36" s="248"/>
      <c r="AK36" s="1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ht="12" customHeight="1">
      <c r="A37" s="8"/>
      <c r="B37" s="177"/>
      <c r="C37" s="93" t="s">
        <v>13</v>
      </c>
      <c r="D37" s="94"/>
      <c r="E37" s="94"/>
      <c r="F37" s="94"/>
      <c r="G37" s="94"/>
      <c r="H37" s="94"/>
      <c r="I37" s="94"/>
      <c r="J37" s="94"/>
      <c r="K37" s="94"/>
      <c r="L37" s="94"/>
      <c r="M37" s="95"/>
      <c r="N37" s="243">
        <f>IF(SUM(N16:O36)=0,"",SUM(N16:O36))</f>
      </c>
      <c r="O37" s="244"/>
      <c r="P37" s="243">
        <f>IF(SUM(P16:Q36)=0,"",SUM(P16:Q36))</f>
      </c>
      <c r="Q37" s="244"/>
      <c r="R37" s="243">
        <f>IF(SUM(R16:S36)=0,"",SUM(R16:S36))</f>
      </c>
      <c r="S37" s="244"/>
      <c r="T37" s="209" t="s">
        <v>79</v>
      </c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39">
        <f>IF(SUM(AE35:AJ36)=0,"",SUM(AE35:AJ36))</f>
      </c>
      <c r="AF37" s="239"/>
      <c r="AG37" s="239"/>
      <c r="AH37" s="239"/>
      <c r="AI37" s="239"/>
      <c r="AJ37" s="240"/>
      <c r="AK37" s="1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ht="12" customHeight="1">
      <c r="A38" s="8"/>
      <c r="B38" s="177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8"/>
      <c r="N38" s="319"/>
      <c r="O38" s="320"/>
      <c r="P38" s="285"/>
      <c r="Q38" s="286"/>
      <c r="R38" s="285"/>
      <c r="S38" s="286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41"/>
      <c r="AF38" s="241"/>
      <c r="AG38" s="241"/>
      <c r="AH38" s="241"/>
      <c r="AI38" s="241"/>
      <c r="AJ38" s="242"/>
      <c r="AK38" s="1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ht="12" customHeight="1">
      <c r="A39" s="8"/>
      <c r="B39" s="177"/>
      <c r="C39" s="61" t="s">
        <v>77</v>
      </c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296">
        <f>IF(SUM(N37:S38)=0,"",SUM(N37:S38))</f>
      </c>
      <c r="O39" s="297"/>
      <c r="P39" s="297"/>
      <c r="Q39" s="297"/>
      <c r="R39" s="297"/>
      <c r="S39" s="298"/>
      <c r="T39" s="321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3"/>
      <c r="AK39" s="1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ht="12" customHeight="1">
      <c r="A40" s="8"/>
      <c r="B40" s="177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285"/>
      <c r="O40" s="299"/>
      <c r="P40" s="299"/>
      <c r="Q40" s="299"/>
      <c r="R40" s="299"/>
      <c r="S40" s="300"/>
      <c r="T40" s="324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6"/>
      <c r="AK40" s="1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ht="12" customHeight="1">
      <c r="A41" s="8"/>
      <c r="B41" s="177"/>
      <c r="C41" s="301" t="s">
        <v>83</v>
      </c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3"/>
      <c r="AK41" s="1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ht="12" customHeight="1">
      <c r="A42" s="8"/>
      <c r="B42" s="206"/>
      <c r="C42" s="287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9"/>
      <c r="AK42" s="1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ht="12" customHeight="1">
      <c r="A43" s="8"/>
      <c r="B43" s="206"/>
      <c r="C43" s="290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2"/>
      <c r="AK43" s="1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12" customHeight="1">
      <c r="A44" s="8"/>
      <c r="B44" s="206"/>
      <c r="C44" s="290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2"/>
      <c r="AK44" s="1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12" customHeight="1">
      <c r="A45" s="8"/>
      <c r="B45" s="207"/>
      <c r="C45" s="293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5"/>
      <c r="AK45" s="1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ht="12" customHeight="1">
      <c r="A46" s="8"/>
      <c r="B46" s="176" t="s">
        <v>31</v>
      </c>
      <c r="C46" s="316" t="s">
        <v>78</v>
      </c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8"/>
      <c r="S46" s="310" t="s">
        <v>84</v>
      </c>
      <c r="T46" s="22"/>
      <c r="U46" s="23"/>
      <c r="V46" s="99" t="s">
        <v>85</v>
      </c>
      <c r="W46" s="100"/>
      <c r="X46" s="101" t="s">
        <v>58</v>
      </c>
      <c r="Y46" s="101"/>
      <c r="Z46" s="101" t="s">
        <v>55</v>
      </c>
      <c r="AA46" s="101"/>
      <c r="AB46" s="101" t="s">
        <v>56</v>
      </c>
      <c r="AC46" s="101"/>
      <c r="AD46" s="2" t="s">
        <v>76</v>
      </c>
      <c r="AE46" s="3"/>
      <c r="AF46" s="3"/>
      <c r="AG46" s="3"/>
      <c r="AH46" s="3"/>
      <c r="AI46" s="3"/>
      <c r="AJ46" s="4"/>
      <c r="AK46" s="1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13.5" customHeight="1">
      <c r="A47" s="8"/>
      <c r="B47" s="177"/>
      <c r="C47" s="90" t="s">
        <v>22</v>
      </c>
      <c r="D47" s="90"/>
      <c r="E47" s="90"/>
      <c r="F47" s="90"/>
      <c r="G47" s="90"/>
      <c r="H47" s="90"/>
      <c r="I47" s="208"/>
      <c r="J47" s="208"/>
      <c r="K47" s="90" t="s">
        <v>27</v>
      </c>
      <c r="L47" s="90"/>
      <c r="M47" s="90"/>
      <c r="N47" s="90"/>
      <c r="O47" s="90"/>
      <c r="P47" s="90"/>
      <c r="Q47" s="211"/>
      <c r="R47" s="212"/>
      <c r="S47" s="311"/>
      <c r="T47" s="314" t="s">
        <v>86</v>
      </c>
      <c r="U47" s="315"/>
      <c r="V47" s="24"/>
      <c r="W47" s="25"/>
      <c r="X47" s="102"/>
      <c r="Y47" s="102"/>
      <c r="Z47" s="102"/>
      <c r="AA47" s="102"/>
      <c r="AB47" s="102"/>
      <c r="AC47" s="102"/>
      <c r="AD47" s="304"/>
      <c r="AE47" s="305"/>
      <c r="AF47" s="305"/>
      <c r="AG47" s="305"/>
      <c r="AH47" s="305"/>
      <c r="AI47" s="305"/>
      <c r="AJ47" s="306"/>
      <c r="AK47" s="1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ht="13.5" customHeight="1">
      <c r="A48" s="8"/>
      <c r="B48" s="177"/>
      <c r="C48" s="90" t="s">
        <v>23</v>
      </c>
      <c r="D48" s="90"/>
      <c r="E48" s="90"/>
      <c r="F48" s="90"/>
      <c r="G48" s="90"/>
      <c r="H48" s="90"/>
      <c r="I48" s="208"/>
      <c r="J48" s="208"/>
      <c r="K48" s="90" t="s">
        <v>28</v>
      </c>
      <c r="L48" s="90"/>
      <c r="M48" s="90"/>
      <c r="N48" s="90"/>
      <c r="O48" s="90"/>
      <c r="P48" s="90"/>
      <c r="Q48" s="211"/>
      <c r="R48" s="212"/>
      <c r="S48" s="311"/>
      <c r="T48" s="89" t="s">
        <v>51</v>
      </c>
      <c r="U48" s="89"/>
      <c r="V48" s="89"/>
      <c r="W48" s="89"/>
      <c r="X48" s="109"/>
      <c r="Y48" s="109"/>
      <c r="Z48" s="91"/>
      <c r="AA48" s="91"/>
      <c r="AB48" s="88"/>
      <c r="AC48" s="88"/>
      <c r="AD48" s="304"/>
      <c r="AE48" s="305"/>
      <c r="AF48" s="305"/>
      <c r="AG48" s="305"/>
      <c r="AH48" s="305"/>
      <c r="AI48" s="305"/>
      <c r="AJ48" s="306"/>
      <c r="AK48" s="1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13.5" customHeight="1">
      <c r="A49" s="8"/>
      <c r="B49" s="177"/>
      <c r="C49" s="90" t="s">
        <v>24</v>
      </c>
      <c r="D49" s="90"/>
      <c r="E49" s="90"/>
      <c r="F49" s="90"/>
      <c r="G49" s="90"/>
      <c r="H49" s="90"/>
      <c r="I49" s="208"/>
      <c r="J49" s="208"/>
      <c r="K49" s="90" t="s">
        <v>29</v>
      </c>
      <c r="L49" s="90"/>
      <c r="M49" s="90"/>
      <c r="N49" s="90"/>
      <c r="O49" s="90"/>
      <c r="P49" s="90"/>
      <c r="Q49" s="211"/>
      <c r="R49" s="212"/>
      <c r="S49" s="311"/>
      <c r="T49" s="213" t="s">
        <v>52</v>
      </c>
      <c r="U49" s="213"/>
      <c r="V49" s="213"/>
      <c r="W49" s="213"/>
      <c r="X49" s="91"/>
      <c r="Y49" s="91"/>
      <c r="Z49" s="91"/>
      <c r="AA49" s="91"/>
      <c r="AB49" s="88"/>
      <c r="AC49" s="88"/>
      <c r="AD49" s="304"/>
      <c r="AE49" s="305"/>
      <c r="AF49" s="305"/>
      <c r="AG49" s="305"/>
      <c r="AH49" s="305"/>
      <c r="AI49" s="305"/>
      <c r="AJ49" s="306"/>
      <c r="AK49" s="1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ht="13.5" customHeight="1">
      <c r="A50" s="8"/>
      <c r="B50" s="177"/>
      <c r="C50" s="90" t="s">
        <v>25</v>
      </c>
      <c r="D50" s="90"/>
      <c r="E50" s="90"/>
      <c r="F50" s="90"/>
      <c r="G50" s="90"/>
      <c r="H50" s="90"/>
      <c r="I50" s="208"/>
      <c r="J50" s="208"/>
      <c r="K50" s="90" t="s">
        <v>48</v>
      </c>
      <c r="L50" s="90"/>
      <c r="M50" s="90"/>
      <c r="N50" s="90"/>
      <c r="O50" s="90"/>
      <c r="P50" s="90"/>
      <c r="Q50" s="211"/>
      <c r="R50" s="212"/>
      <c r="S50" s="311"/>
      <c r="T50" s="213" t="s">
        <v>53</v>
      </c>
      <c r="U50" s="213"/>
      <c r="V50" s="213"/>
      <c r="W50" s="213"/>
      <c r="X50" s="91"/>
      <c r="Y50" s="91"/>
      <c r="Z50" s="91"/>
      <c r="AA50" s="91"/>
      <c r="AB50" s="88"/>
      <c r="AC50" s="88"/>
      <c r="AD50" s="304"/>
      <c r="AE50" s="305"/>
      <c r="AF50" s="305"/>
      <c r="AG50" s="305"/>
      <c r="AH50" s="305"/>
      <c r="AI50" s="305"/>
      <c r="AJ50" s="306"/>
      <c r="AK50" s="1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ht="13.5" customHeight="1">
      <c r="A51" s="8"/>
      <c r="B51" s="178"/>
      <c r="C51" s="90" t="s">
        <v>26</v>
      </c>
      <c r="D51" s="90"/>
      <c r="E51" s="90"/>
      <c r="F51" s="90"/>
      <c r="G51" s="90"/>
      <c r="H51" s="90"/>
      <c r="I51" s="208"/>
      <c r="J51" s="208"/>
      <c r="K51" s="90" t="s">
        <v>30</v>
      </c>
      <c r="L51" s="90"/>
      <c r="M51" s="90"/>
      <c r="N51" s="90"/>
      <c r="O51" s="90"/>
      <c r="P51" s="90"/>
      <c r="Q51" s="211"/>
      <c r="R51" s="212"/>
      <c r="S51" s="312"/>
      <c r="T51" s="313" t="s">
        <v>54</v>
      </c>
      <c r="U51" s="313"/>
      <c r="V51" s="313"/>
      <c r="W51" s="313"/>
      <c r="X51" s="92"/>
      <c r="Y51" s="92"/>
      <c r="Z51" s="92"/>
      <c r="AA51" s="92"/>
      <c r="AB51" s="269"/>
      <c r="AC51" s="269"/>
      <c r="AD51" s="307"/>
      <c r="AE51" s="308"/>
      <c r="AF51" s="308"/>
      <c r="AG51" s="308"/>
      <c r="AH51" s="308"/>
      <c r="AI51" s="308"/>
      <c r="AJ51" s="309"/>
      <c r="AK51" s="1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12.75" customHeight="1">
      <c r="A52" s="8"/>
      <c r="B52" s="200" t="s">
        <v>45</v>
      </c>
      <c r="C52" s="275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7"/>
      <c r="AK52" s="1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12.75" customHeight="1">
      <c r="A53" s="8"/>
      <c r="B53" s="201"/>
      <c r="C53" s="278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80"/>
      <c r="AK53" s="1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12.75" customHeight="1">
      <c r="A54" s="8"/>
      <c r="B54" s="201"/>
      <c r="C54" s="278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80"/>
      <c r="AK54" s="1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ht="12.75" customHeight="1">
      <c r="A55" s="8"/>
      <c r="B55" s="201"/>
      <c r="C55" s="278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80"/>
      <c r="AK55" s="1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12.75" customHeight="1">
      <c r="A56" s="8"/>
      <c r="B56" s="201"/>
      <c r="C56" s="278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80"/>
      <c r="AK56" s="1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12.75" customHeight="1">
      <c r="A57" s="8"/>
      <c r="B57" s="201"/>
      <c r="C57" s="278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80"/>
      <c r="AK57" s="1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12.75" customHeight="1">
      <c r="A58" s="8"/>
      <c r="B58" s="201"/>
      <c r="C58" s="278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80"/>
      <c r="AK58" s="1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12.75" customHeight="1">
      <c r="A59" s="8"/>
      <c r="B59" s="201"/>
      <c r="C59" s="278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80"/>
      <c r="AK59" s="1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12.75" customHeight="1">
      <c r="A60" s="8"/>
      <c r="B60" s="201"/>
      <c r="C60" s="278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80"/>
      <c r="AK60" s="1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12.75" customHeight="1">
      <c r="A61" s="8"/>
      <c r="B61" s="201"/>
      <c r="C61" s="278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80"/>
      <c r="AK61" s="1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12.75" customHeight="1">
      <c r="A62" s="8"/>
      <c r="B62" s="202"/>
      <c r="C62" s="281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3"/>
      <c r="AK62" s="1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12">
      <c r="A63" s="8"/>
      <c r="B63" s="26" t="s">
        <v>42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27"/>
      <c r="AK63" s="1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ht="19.5" customHeight="1">
      <c r="A64" s="8"/>
      <c r="B64" s="26"/>
      <c r="C64" s="10"/>
      <c r="D64" s="10"/>
      <c r="E64" s="10"/>
      <c r="F64" s="10"/>
      <c r="G64" s="10"/>
      <c r="H64" s="10"/>
      <c r="I64" s="253" t="s">
        <v>89</v>
      </c>
      <c r="J64" s="253"/>
      <c r="K64" s="267"/>
      <c r="L64" s="267"/>
      <c r="M64" s="28" t="s">
        <v>34</v>
      </c>
      <c r="N64" s="267"/>
      <c r="O64" s="267"/>
      <c r="P64" s="28" t="s">
        <v>35</v>
      </c>
      <c r="Q64" s="267"/>
      <c r="R64" s="267"/>
      <c r="S64" s="28" t="s">
        <v>36</v>
      </c>
      <c r="T64" s="10"/>
      <c r="U64" s="268" t="s">
        <v>43</v>
      </c>
      <c r="V64" s="268"/>
      <c r="W64" s="268"/>
      <c r="X64" s="10"/>
      <c r="Y64" s="284"/>
      <c r="Z64" s="284"/>
      <c r="AA64" s="284"/>
      <c r="AB64" s="284"/>
      <c r="AC64" s="284"/>
      <c r="AD64" s="284"/>
      <c r="AE64" s="284"/>
      <c r="AF64" s="29"/>
      <c r="AG64" s="10"/>
      <c r="AH64" s="10"/>
      <c r="AI64" s="10"/>
      <c r="AJ64" s="27"/>
      <c r="AK64" s="1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ht="19.5" customHeight="1" thickBot="1">
      <c r="A65" s="8"/>
      <c r="B65" s="30"/>
      <c r="C65" s="31"/>
      <c r="D65" s="31"/>
      <c r="E65" s="31"/>
      <c r="F65" s="31"/>
      <c r="G65" s="31"/>
      <c r="H65" s="31"/>
      <c r="I65" s="31"/>
      <c r="J65" s="31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4" t="s">
        <v>44</v>
      </c>
      <c r="V65" s="274"/>
      <c r="W65" s="274"/>
      <c r="X65" s="31"/>
      <c r="Y65" s="266"/>
      <c r="Z65" s="266"/>
      <c r="AA65" s="266"/>
      <c r="AB65" s="266"/>
      <c r="AC65" s="266"/>
      <c r="AD65" s="266"/>
      <c r="AE65" s="266"/>
      <c r="AF65" s="266"/>
      <c r="AG65" s="31"/>
      <c r="AH65" s="31"/>
      <c r="AI65" s="31"/>
      <c r="AJ65" s="32"/>
      <c r="AK65" s="1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ht="19.5" customHeight="1">
      <c r="A66" s="33"/>
      <c r="B66" s="33"/>
      <c r="C66" s="34" t="s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5"/>
      <c r="AH66" s="36"/>
      <c r="AI66" s="36"/>
      <c r="AJ66" s="36"/>
      <c r="AK66" s="3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ht="12">
      <c r="A67" s="37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1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1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1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1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1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1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1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1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2:78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2:78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2:78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2:78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2:78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2:78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2:78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2:78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2:78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2:78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2:78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2:78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2:78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2:78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2:78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2:78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2:78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2:78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2:78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2:78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2:78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2:78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2:78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2:78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2:78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2:78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2:78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2:78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2:78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2:78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2:78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2:78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2:78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2:78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2:78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</sheetData>
  <sheetProtection/>
  <mergeCells count="214">
    <mergeCell ref="R4:T5"/>
    <mergeCell ref="V3:Z6"/>
    <mergeCell ref="L6:N7"/>
    <mergeCell ref="AI29:AJ32"/>
    <mergeCell ref="AE21:AF24"/>
    <mergeCell ref="AG21:AH24"/>
    <mergeCell ref="AI21:AJ24"/>
    <mergeCell ref="AE25:AF28"/>
    <mergeCell ref="AG25:AH28"/>
    <mergeCell ref="AG29:AH32"/>
    <mergeCell ref="AE29:AF32"/>
    <mergeCell ref="AI25:AJ28"/>
    <mergeCell ref="D30:J30"/>
    <mergeCell ref="D33:J33"/>
    <mergeCell ref="D34:J34"/>
    <mergeCell ref="D35:J35"/>
    <mergeCell ref="P33:Q36"/>
    <mergeCell ref="D31:J31"/>
    <mergeCell ref="D32:J32"/>
    <mergeCell ref="R33:S36"/>
    <mergeCell ref="N37:O38"/>
    <mergeCell ref="P37:Q38"/>
    <mergeCell ref="T39:AJ40"/>
    <mergeCell ref="U14:AA15"/>
    <mergeCell ref="U23:AA23"/>
    <mergeCell ref="U22:AA22"/>
    <mergeCell ref="U21:AA21"/>
    <mergeCell ref="U30:AA30"/>
    <mergeCell ref="P16:Q20"/>
    <mergeCell ref="R16:S20"/>
    <mergeCell ref="T16:T20"/>
    <mergeCell ref="T21:T24"/>
    <mergeCell ref="T25:T28"/>
    <mergeCell ref="U24:AA24"/>
    <mergeCell ref="D28:J28"/>
    <mergeCell ref="D36:J36"/>
    <mergeCell ref="P21:Q24"/>
    <mergeCell ref="R21:S24"/>
    <mergeCell ref="S46:S51"/>
    <mergeCell ref="Q49:R49"/>
    <mergeCell ref="T51:W51"/>
    <mergeCell ref="K48:P48"/>
    <mergeCell ref="Q51:R51"/>
    <mergeCell ref="Q47:R47"/>
    <mergeCell ref="T47:U47"/>
    <mergeCell ref="K49:P49"/>
    <mergeCell ref="C46:R46"/>
    <mergeCell ref="X46:Y47"/>
    <mergeCell ref="C42:AJ45"/>
    <mergeCell ref="N39:S40"/>
    <mergeCell ref="I47:J47"/>
    <mergeCell ref="AB48:AC48"/>
    <mergeCell ref="C41:AJ41"/>
    <mergeCell ref="AD47:AJ51"/>
    <mergeCell ref="C51:H51"/>
    <mergeCell ref="K47:P47"/>
    <mergeCell ref="I50:J50"/>
    <mergeCell ref="N21:O24"/>
    <mergeCell ref="D26:J26"/>
    <mergeCell ref="D27:J27"/>
    <mergeCell ref="K65:T65"/>
    <mergeCell ref="U65:W65"/>
    <mergeCell ref="C52:AJ62"/>
    <mergeCell ref="Y64:AE64"/>
    <mergeCell ref="Q64:R64"/>
    <mergeCell ref="K50:P50"/>
    <mergeCell ref="R37:S38"/>
    <mergeCell ref="N16:O20"/>
    <mergeCell ref="V7:Z8"/>
    <mergeCell ref="Y65:AF65"/>
    <mergeCell ref="K64:L64"/>
    <mergeCell ref="N64:O64"/>
    <mergeCell ref="C50:H50"/>
    <mergeCell ref="U64:W64"/>
    <mergeCell ref="I64:J64"/>
    <mergeCell ref="T50:W50"/>
    <mergeCell ref="Z51:AA51"/>
    <mergeCell ref="Y11:AE12"/>
    <mergeCell ref="AC3:AC10"/>
    <mergeCell ref="V9:V10"/>
    <mergeCell ref="W9:W10"/>
    <mergeCell ref="Y9:Y10"/>
    <mergeCell ref="AB14:AD14"/>
    <mergeCell ref="AA3:AB6"/>
    <mergeCell ref="AA7:AB8"/>
    <mergeCell ref="AE33:AF34"/>
    <mergeCell ref="AE37:AJ38"/>
    <mergeCell ref="AE35:AF36"/>
    <mergeCell ref="AG35:AH36"/>
    <mergeCell ref="AI35:AJ36"/>
    <mergeCell ref="AG33:AH34"/>
    <mergeCell ref="AI33:AJ34"/>
    <mergeCell ref="AF11:AG12"/>
    <mergeCell ref="AG14:AH15"/>
    <mergeCell ref="AI1:AK1"/>
    <mergeCell ref="G1:AE1"/>
    <mergeCell ref="AD4:AJ10"/>
    <mergeCell ref="L3:T3"/>
    <mergeCell ref="AH11:AJ11"/>
    <mergeCell ref="AE16:AF20"/>
    <mergeCell ref="AG16:AH20"/>
    <mergeCell ref="AI16:AJ20"/>
    <mergeCell ref="AD3:AJ3"/>
    <mergeCell ref="AH12:AJ12"/>
    <mergeCell ref="B13:B45"/>
    <mergeCell ref="I51:J51"/>
    <mergeCell ref="T33:AD34"/>
    <mergeCell ref="T35:AD36"/>
    <mergeCell ref="T37:AD38"/>
    <mergeCell ref="Z49:AA49"/>
    <mergeCell ref="Q50:R50"/>
    <mergeCell ref="I49:J49"/>
    <mergeCell ref="R29:S32"/>
    <mergeCell ref="T49:W49"/>
    <mergeCell ref="B52:B62"/>
    <mergeCell ref="N33:O36"/>
    <mergeCell ref="Z46:AA47"/>
    <mergeCell ref="X49:Y49"/>
    <mergeCell ref="D21:J21"/>
    <mergeCell ref="D22:J22"/>
    <mergeCell ref="D23:J23"/>
    <mergeCell ref="D24:J24"/>
    <mergeCell ref="D25:J25"/>
    <mergeCell ref="B46:B51"/>
    <mergeCell ref="B9:B12"/>
    <mergeCell ref="C9:D9"/>
    <mergeCell ref="O4:Q5"/>
    <mergeCell ref="O6:Q7"/>
    <mergeCell ref="M9:M12"/>
    <mergeCell ref="L4:N5"/>
    <mergeCell ref="N11:O12"/>
    <mergeCell ref="B3:B8"/>
    <mergeCell ref="O8:Q8"/>
    <mergeCell ref="L8:N8"/>
    <mergeCell ref="C3:G8"/>
    <mergeCell ref="H3:K8"/>
    <mergeCell ref="U9:U10"/>
    <mergeCell ref="U11:U12"/>
    <mergeCell ref="W11:W12"/>
    <mergeCell ref="K14:M14"/>
    <mergeCell ref="T13:T15"/>
    <mergeCell ref="N14:O15"/>
    <mergeCell ref="R8:T8"/>
    <mergeCell ref="U3:U8"/>
    <mergeCell ref="N9:O10"/>
    <mergeCell ref="Z9:AA10"/>
    <mergeCell ref="X9:X10"/>
    <mergeCell ref="AI14:AJ15"/>
    <mergeCell ref="S11:T12"/>
    <mergeCell ref="P14:Q15"/>
    <mergeCell ref="AE13:AJ13"/>
    <mergeCell ref="P11:R12"/>
    <mergeCell ref="S9:T10"/>
    <mergeCell ref="AE14:AF15"/>
    <mergeCell ref="E9:L9"/>
    <mergeCell ref="R6:T7"/>
    <mergeCell ref="R14:S15"/>
    <mergeCell ref="P9:R10"/>
    <mergeCell ref="X50:Y50"/>
    <mergeCell ref="V11:V12"/>
    <mergeCell ref="E10:L11"/>
    <mergeCell ref="N13:S13"/>
    <mergeCell ref="P29:Q32"/>
    <mergeCell ref="X11:X12"/>
    <mergeCell ref="C37:M38"/>
    <mergeCell ref="V46:W46"/>
    <mergeCell ref="C48:H48"/>
    <mergeCell ref="Z50:AA50"/>
    <mergeCell ref="AB46:AC47"/>
    <mergeCell ref="N25:O28"/>
    <mergeCell ref="P25:Q28"/>
    <mergeCell ref="R25:S28"/>
    <mergeCell ref="AB49:AC49"/>
    <mergeCell ref="X48:Y48"/>
    <mergeCell ref="AB50:AC50"/>
    <mergeCell ref="T48:W48"/>
    <mergeCell ref="C49:H49"/>
    <mergeCell ref="Z48:AA48"/>
    <mergeCell ref="X51:Y51"/>
    <mergeCell ref="C47:H47"/>
    <mergeCell ref="AB51:AC51"/>
    <mergeCell ref="K51:P51"/>
    <mergeCell ref="I48:J48"/>
    <mergeCell ref="Q48:R48"/>
    <mergeCell ref="U32:AA32"/>
    <mergeCell ref="C13:C15"/>
    <mergeCell ref="D13:M13"/>
    <mergeCell ref="D14:J15"/>
    <mergeCell ref="D20:J20"/>
    <mergeCell ref="D19:J19"/>
    <mergeCell ref="D18:J18"/>
    <mergeCell ref="D17:J17"/>
    <mergeCell ref="D16:J16"/>
    <mergeCell ref="N29:O32"/>
    <mergeCell ref="U25:AA25"/>
    <mergeCell ref="C39:M40"/>
    <mergeCell ref="U16:AA16"/>
    <mergeCell ref="C16:C20"/>
    <mergeCell ref="C21:C24"/>
    <mergeCell ref="C25:C28"/>
    <mergeCell ref="C29:C32"/>
    <mergeCell ref="C33:C36"/>
    <mergeCell ref="D29:J29"/>
    <mergeCell ref="T29:T32"/>
    <mergeCell ref="U13:AD13"/>
    <mergeCell ref="U20:AA20"/>
    <mergeCell ref="U19:AA19"/>
    <mergeCell ref="U18:AA18"/>
    <mergeCell ref="U17:AA17"/>
    <mergeCell ref="U31:AA31"/>
    <mergeCell ref="U29:AA29"/>
    <mergeCell ref="U28:AA28"/>
    <mergeCell ref="U27:AA27"/>
    <mergeCell ref="U26:AA26"/>
  </mergeCells>
  <printOptions/>
  <pageMargins left="0.11811023622047245" right="0.31496062992125984" top="0.35433070866141736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83"/>
  <sheetViews>
    <sheetView showGridLines="0" zoomScalePageLayoutView="0" workbookViewId="0" topLeftCell="A1">
      <selection activeCell="N16" sqref="N16:O20"/>
    </sheetView>
  </sheetViews>
  <sheetFormatPr defaultColWidth="9.00390625" defaultRowHeight="12.75"/>
  <cols>
    <col min="1" max="1" width="8.625" style="0" customWidth="1"/>
    <col min="2" max="37" width="2.875" style="0" customWidth="1"/>
    <col min="38" max="78" width="2.75390625" style="0" customWidth="1"/>
  </cols>
  <sheetData>
    <row r="1" spans="1:78" ht="30" customHeight="1">
      <c r="A1" s="5"/>
      <c r="B1" s="5"/>
      <c r="C1" s="6"/>
      <c r="D1" s="6"/>
      <c r="E1" s="6"/>
      <c r="F1" s="6"/>
      <c r="G1" s="215" t="s">
        <v>49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6"/>
      <c r="AG1" s="7"/>
      <c r="AH1" s="7"/>
      <c r="AI1" s="214" t="s">
        <v>87</v>
      </c>
      <c r="AJ1" s="214"/>
      <c r="AK1" s="214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9" customHeight="1" thickBot="1">
      <c r="A2" s="8"/>
      <c r="B2" s="9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"/>
      <c r="AM2" s="1"/>
      <c r="AN2" s="1"/>
      <c r="AO2" s="1"/>
      <c r="AP2" s="336" t="s">
        <v>118</v>
      </c>
      <c r="AQ2" s="336"/>
      <c r="AR2" s="336"/>
      <c r="AS2" s="336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3.5" customHeight="1">
      <c r="A3" s="8"/>
      <c r="B3" s="194" t="s">
        <v>41</v>
      </c>
      <c r="C3" s="153" t="s">
        <v>88</v>
      </c>
      <c r="D3" s="154"/>
      <c r="E3" s="154"/>
      <c r="F3" s="154"/>
      <c r="G3" s="154"/>
      <c r="H3" s="154" t="s">
        <v>66</v>
      </c>
      <c r="I3" s="154"/>
      <c r="J3" s="154"/>
      <c r="K3" s="159"/>
      <c r="L3" s="224" t="s">
        <v>68</v>
      </c>
      <c r="M3" s="225"/>
      <c r="N3" s="225"/>
      <c r="O3" s="225"/>
      <c r="P3" s="225"/>
      <c r="Q3" s="225"/>
      <c r="R3" s="225"/>
      <c r="S3" s="225"/>
      <c r="T3" s="225"/>
      <c r="U3" s="173" t="s">
        <v>80</v>
      </c>
      <c r="V3" s="329" t="str">
        <f>IF(VLOOKUP($AP$4,'入力用シート'!$A$4:$FT$903,16,FALSE)="","",VLOOKUP($AP$4,'入力用シート'!$A$4:$FT$903,16,FALSE))</f>
        <v>▲▲</v>
      </c>
      <c r="W3" s="330"/>
      <c r="X3" s="330"/>
      <c r="Y3" s="330"/>
      <c r="Z3" s="330"/>
      <c r="AA3" s="225" t="s">
        <v>91</v>
      </c>
      <c r="AB3" s="257"/>
      <c r="AC3" s="250" t="s">
        <v>67</v>
      </c>
      <c r="AD3" s="231" t="s">
        <v>72</v>
      </c>
      <c r="AE3" s="232"/>
      <c r="AF3" s="232"/>
      <c r="AG3" s="232"/>
      <c r="AH3" s="232"/>
      <c r="AI3" s="232"/>
      <c r="AJ3" s="233"/>
      <c r="AK3" s="11"/>
      <c r="AL3" s="1"/>
      <c r="AM3" s="1"/>
      <c r="AN3" s="1"/>
      <c r="AO3" s="1"/>
      <c r="AP3" s="336"/>
      <c r="AQ3" s="336"/>
      <c r="AR3" s="336"/>
      <c r="AS3" s="336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3.5" customHeight="1">
      <c r="A4" s="8"/>
      <c r="B4" s="177"/>
      <c r="C4" s="155"/>
      <c r="D4" s="156"/>
      <c r="E4" s="156"/>
      <c r="F4" s="156"/>
      <c r="G4" s="156"/>
      <c r="H4" s="156"/>
      <c r="I4" s="156"/>
      <c r="J4" s="156"/>
      <c r="K4" s="160"/>
      <c r="L4" s="83" t="s">
        <v>69</v>
      </c>
      <c r="M4" s="83"/>
      <c r="N4" s="83"/>
      <c r="O4" s="181" t="str">
        <f>IF(VLOOKUP($AP$4,'入力用シート'!$A$4:$FT$903,13,FALSE)="","",VLOOKUP($AP$4,'入力用シート'!$A$4:$FT$903,13,FALSE))</f>
        <v>特進S</v>
      </c>
      <c r="P4" s="182"/>
      <c r="Q4" s="182"/>
      <c r="R4" s="327" t="s">
        <v>71</v>
      </c>
      <c r="S4" s="327"/>
      <c r="T4" s="327"/>
      <c r="U4" s="174"/>
      <c r="V4" s="331"/>
      <c r="W4" s="332"/>
      <c r="X4" s="332"/>
      <c r="Y4" s="332"/>
      <c r="Z4" s="332"/>
      <c r="AA4" s="258"/>
      <c r="AB4" s="259"/>
      <c r="AC4" s="251"/>
      <c r="AD4" s="216"/>
      <c r="AE4" s="217"/>
      <c r="AF4" s="218"/>
      <c r="AG4" s="218"/>
      <c r="AH4" s="218"/>
      <c r="AI4" s="218"/>
      <c r="AJ4" s="219"/>
      <c r="AK4" s="11"/>
      <c r="AL4" s="1"/>
      <c r="AM4" s="1"/>
      <c r="AN4" s="1"/>
      <c r="AO4" s="1"/>
      <c r="AP4" s="336">
        <v>1</v>
      </c>
      <c r="AQ4" s="336"/>
      <c r="AR4" s="336"/>
      <c r="AS4" s="336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6.75" customHeight="1">
      <c r="A5" s="8"/>
      <c r="B5" s="177"/>
      <c r="C5" s="155"/>
      <c r="D5" s="156"/>
      <c r="E5" s="156"/>
      <c r="F5" s="156"/>
      <c r="G5" s="156"/>
      <c r="H5" s="156"/>
      <c r="I5" s="156"/>
      <c r="J5" s="156"/>
      <c r="K5" s="160"/>
      <c r="L5" s="86"/>
      <c r="M5" s="86"/>
      <c r="N5" s="86"/>
      <c r="O5" s="183"/>
      <c r="P5" s="184"/>
      <c r="Q5" s="184"/>
      <c r="R5" s="328"/>
      <c r="S5" s="328"/>
      <c r="T5" s="328"/>
      <c r="U5" s="174"/>
      <c r="V5" s="331"/>
      <c r="W5" s="332"/>
      <c r="X5" s="332"/>
      <c r="Y5" s="332"/>
      <c r="Z5" s="332"/>
      <c r="AA5" s="258"/>
      <c r="AB5" s="259"/>
      <c r="AC5" s="251"/>
      <c r="AD5" s="216"/>
      <c r="AE5" s="217"/>
      <c r="AF5" s="218"/>
      <c r="AG5" s="218"/>
      <c r="AH5" s="218"/>
      <c r="AI5" s="218"/>
      <c r="AJ5" s="219"/>
      <c r="AK5" s="11"/>
      <c r="AL5" s="1"/>
      <c r="AM5" s="1"/>
      <c r="AN5" s="1"/>
      <c r="AO5" s="1"/>
      <c r="AP5" s="336"/>
      <c r="AQ5" s="336"/>
      <c r="AR5" s="336"/>
      <c r="AS5" s="336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6.75" customHeight="1">
      <c r="A6" s="8"/>
      <c r="B6" s="177"/>
      <c r="C6" s="155"/>
      <c r="D6" s="156"/>
      <c r="E6" s="156"/>
      <c r="F6" s="156"/>
      <c r="G6" s="156"/>
      <c r="H6" s="156"/>
      <c r="I6" s="156"/>
      <c r="J6" s="156"/>
      <c r="K6" s="160"/>
      <c r="L6" s="83" t="s">
        <v>70</v>
      </c>
      <c r="M6" s="83"/>
      <c r="N6" s="83"/>
      <c r="O6" s="181" t="str">
        <f>IF(VLOOKUP($AP$4,'入力用シート'!$A$4:$FT$903,14,FALSE)="","",VLOOKUP($AP$4,'入力用シート'!$A$4:$FT$903,14,FALSE))</f>
        <v>特進A</v>
      </c>
      <c r="P6" s="182"/>
      <c r="Q6" s="182"/>
      <c r="R6" s="111" t="s">
        <v>71</v>
      </c>
      <c r="S6" s="111"/>
      <c r="T6" s="111"/>
      <c r="U6" s="174"/>
      <c r="V6" s="333"/>
      <c r="W6" s="334"/>
      <c r="X6" s="334"/>
      <c r="Y6" s="334"/>
      <c r="Z6" s="334"/>
      <c r="AA6" s="260"/>
      <c r="AB6" s="261"/>
      <c r="AC6" s="251"/>
      <c r="AD6" s="216"/>
      <c r="AE6" s="217"/>
      <c r="AF6" s="218"/>
      <c r="AG6" s="218"/>
      <c r="AH6" s="218"/>
      <c r="AI6" s="218"/>
      <c r="AJ6" s="219"/>
      <c r="AK6" s="11"/>
      <c r="AL6" s="1"/>
      <c r="AM6" s="1"/>
      <c r="AN6" s="1"/>
      <c r="AO6" s="1"/>
      <c r="AP6" s="336"/>
      <c r="AQ6" s="336"/>
      <c r="AR6" s="336"/>
      <c r="AS6" s="336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13.5" customHeight="1">
      <c r="A7" s="8"/>
      <c r="B7" s="177"/>
      <c r="C7" s="155"/>
      <c r="D7" s="156"/>
      <c r="E7" s="156"/>
      <c r="F7" s="156"/>
      <c r="G7" s="156"/>
      <c r="H7" s="156"/>
      <c r="I7" s="156"/>
      <c r="J7" s="156"/>
      <c r="K7" s="160"/>
      <c r="L7" s="335"/>
      <c r="M7" s="335"/>
      <c r="N7" s="335"/>
      <c r="O7" s="185"/>
      <c r="P7" s="186"/>
      <c r="Q7" s="186"/>
      <c r="R7" s="112"/>
      <c r="S7" s="112"/>
      <c r="T7" s="112"/>
      <c r="U7" s="174"/>
      <c r="V7" s="264" t="str">
        <f>IF(VLOOKUP($AP$4,'入力用シート'!$A$4:$FT$903,17,FALSE)="","",VLOOKUP($AP$4,'入力用シート'!$A$4:$FT$903,17,FALSE))</f>
        <v>◇◇</v>
      </c>
      <c r="W7" s="164"/>
      <c r="X7" s="164"/>
      <c r="Y7" s="164"/>
      <c r="Z7" s="164"/>
      <c r="AA7" s="235" t="s">
        <v>92</v>
      </c>
      <c r="AB7" s="236"/>
      <c r="AC7" s="251"/>
      <c r="AD7" s="220"/>
      <c r="AE7" s="218"/>
      <c r="AF7" s="218"/>
      <c r="AG7" s="218"/>
      <c r="AH7" s="218"/>
      <c r="AI7" s="218"/>
      <c r="AJ7" s="219"/>
      <c r="AK7" s="1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20.25" customHeight="1">
      <c r="A8" s="8"/>
      <c r="B8" s="178"/>
      <c r="C8" s="157"/>
      <c r="D8" s="158"/>
      <c r="E8" s="158"/>
      <c r="F8" s="158"/>
      <c r="G8" s="158"/>
      <c r="H8" s="158"/>
      <c r="I8" s="158"/>
      <c r="J8" s="158"/>
      <c r="K8" s="161"/>
      <c r="L8" s="197" t="s">
        <v>90</v>
      </c>
      <c r="M8" s="198"/>
      <c r="N8" s="199"/>
      <c r="O8" s="337" t="str">
        <f>IF(VLOOKUP($AP$4,'入力用シート'!$A$4:$FT$903,15,FALSE)="","",VLOOKUP($AP$4,'入力用シート'!$A$4:$FT$903,15,FALSE))</f>
        <v>進学</v>
      </c>
      <c r="P8" s="338"/>
      <c r="Q8" s="338"/>
      <c r="R8" s="171" t="s">
        <v>71</v>
      </c>
      <c r="S8" s="171"/>
      <c r="T8" s="172"/>
      <c r="U8" s="175"/>
      <c r="V8" s="265"/>
      <c r="W8" s="165"/>
      <c r="X8" s="165"/>
      <c r="Y8" s="165"/>
      <c r="Z8" s="165"/>
      <c r="AA8" s="237"/>
      <c r="AB8" s="238"/>
      <c r="AC8" s="251"/>
      <c r="AD8" s="220"/>
      <c r="AE8" s="218"/>
      <c r="AF8" s="218"/>
      <c r="AG8" s="218"/>
      <c r="AH8" s="218"/>
      <c r="AI8" s="218"/>
      <c r="AJ8" s="219"/>
      <c r="AK8" s="1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12.75" customHeight="1">
      <c r="A9" s="8"/>
      <c r="B9" s="176" t="s">
        <v>33</v>
      </c>
      <c r="C9" s="179" t="s">
        <v>32</v>
      </c>
      <c r="D9" s="180"/>
      <c r="E9" s="110" t="str">
        <f>IF(VLOOKUP($AP$4,'入力用シート'!$A$4:$FT$903,5,FALSE)="","",VLOOKUP($AP$4,'入力用シート'!$A$4:$FT$903,5,FALSE))</f>
        <v>のだ　たろう</v>
      </c>
      <c r="F9" s="110"/>
      <c r="G9" s="110"/>
      <c r="H9" s="110"/>
      <c r="I9" s="110"/>
      <c r="J9" s="110"/>
      <c r="K9" s="110"/>
      <c r="L9" s="110"/>
      <c r="M9" s="187"/>
      <c r="N9" s="127" t="s">
        <v>37</v>
      </c>
      <c r="O9" s="100"/>
      <c r="P9" s="115" t="s">
        <v>63</v>
      </c>
      <c r="Q9" s="116"/>
      <c r="R9" s="116"/>
      <c r="S9" s="147" t="s">
        <v>38</v>
      </c>
      <c r="T9" s="148"/>
      <c r="U9" s="162">
        <f>IF(VLOOKUP($AP$4,'入力用シート'!$A$4:$FT$903,7,FALSE)="","",VLOOKUP($AP$4,'入力用シート'!$A$4:$FT$903,7,FALSE))</f>
        <v>18</v>
      </c>
      <c r="V9" s="253" t="s">
        <v>59</v>
      </c>
      <c r="W9" s="255">
        <f>IF(VLOOKUP($AP$4,'入力用シート'!$A$4:$FT$903,8,FALSE)="","",VLOOKUP($AP$4,'入力用シート'!$A$4:$FT$903,8,FALSE))</f>
        <v>4</v>
      </c>
      <c r="X9" s="132" t="s">
        <v>60</v>
      </c>
      <c r="Y9" s="249">
        <f>IF(VLOOKUP($AP$4,'入力用シート'!$A$4:$FT$903,9,FALSE)="","",VLOOKUP($AP$4,'入力用シート'!$A$4:$FT$903,9,FALSE))</f>
        <v>2</v>
      </c>
      <c r="Z9" s="130" t="s">
        <v>65</v>
      </c>
      <c r="AA9" s="130"/>
      <c r="AB9" s="12"/>
      <c r="AC9" s="251"/>
      <c r="AD9" s="220"/>
      <c r="AE9" s="218"/>
      <c r="AF9" s="218"/>
      <c r="AG9" s="218"/>
      <c r="AH9" s="218"/>
      <c r="AI9" s="218"/>
      <c r="AJ9" s="219"/>
      <c r="AK9" s="1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2.75" customHeight="1">
      <c r="A10" s="8"/>
      <c r="B10" s="177"/>
      <c r="C10" s="13"/>
      <c r="D10" s="14"/>
      <c r="E10" s="121" t="str">
        <f>IF(VLOOKUP($AP$4,'入力用シート'!$A$4:$FT$903,4,FALSE)="","",VLOOKUP($AP$4,'入力用シート'!$A$4:$FT$903,4,FALSE))</f>
        <v>野田　太郎</v>
      </c>
      <c r="F10" s="121"/>
      <c r="G10" s="121"/>
      <c r="H10" s="121"/>
      <c r="I10" s="121"/>
      <c r="J10" s="121"/>
      <c r="K10" s="121"/>
      <c r="L10" s="121"/>
      <c r="M10" s="188"/>
      <c r="N10" s="128"/>
      <c r="O10" s="129"/>
      <c r="P10" s="117"/>
      <c r="Q10" s="118"/>
      <c r="R10" s="118"/>
      <c r="S10" s="149"/>
      <c r="T10" s="150"/>
      <c r="U10" s="163"/>
      <c r="V10" s="254"/>
      <c r="W10" s="256"/>
      <c r="X10" s="133"/>
      <c r="Y10" s="163"/>
      <c r="Z10" s="131"/>
      <c r="AA10" s="131"/>
      <c r="AB10" s="15"/>
      <c r="AC10" s="252"/>
      <c r="AD10" s="221"/>
      <c r="AE10" s="222"/>
      <c r="AF10" s="222"/>
      <c r="AG10" s="222"/>
      <c r="AH10" s="222"/>
      <c r="AI10" s="222"/>
      <c r="AJ10" s="223"/>
      <c r="AK10" s="1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2.75" customHeight="1">
      <c r="A11" s="8"/>
      <c r="B11" s="177"/>
      <c r="C11" s="13"/>
      <c r="D11" s="14"/>
      <c r="E11" s="121"/>
      <c r="F11" s="121"/>
      <c r="G11" s="121"/>
      <c r="H11" s="121"/>
      <c r="I11" s="121"/>
      <c r="J11" s="121"/>
      <c r="K11" s="121"/>
      <c r="L11" s="121"/>
      <c r="M11" s="188"/>
      <c r="N11" s="190" t="str">
        <f>IF(VLOOKUP($AP$4,'入力用シート'!$A$4:$FT$903,6,FALSE)="","",VLOOKUP($AP$4,'入力用シート'!$A$4:$FT$903,6,FALSE))</f>
        <v>男</v>
      </c>
      <c r="O11" s="191"/>
      <c r="P11" s="143" t="s">
        <v>62</v>
      </c>
      <c r="Q11" s="144"/>
      <c r="R11" s="144"/>
      <c r="S11" s="138" t="s">
        <v>89</v>
      </c>
      <c r="T11" s="139"/>
      <c r="U11" s="164">
        <f>IF(VLOOKUP($AP$4,'入力用シート'!$A$4:$FT$903,10,FALSE)="","",VLOOKUP($AP$4,'入力用シート'!$A$4:$FT$903,10,FALSE))</f>
        <v>4</v>
      </c>
      <c r="V11" s="119" t="s">
        <v>59</v>
      </c>
      <c r="W11" s="166">
        <f>IF(VLOOKUP($AP$4,'入力用シート'!$A$4:$FT$903,11,FALSE)="","",VLOOKUP($AP$4,'入力用シート'!$A$4:$FT$903,11,FALSE))</f>
        <v>3</v>
      </c>
      <c r="X11" s="125" t="s">
        <v>64</v>
      </c>
      <c r="Y11" s="249" t="str">
        <f>IF(VLOOKUP($AP$4,'入力用シート'!$A$4:$FT$903,12,FALSE)="","",VLOOKUP($AP$4,'入力用シート'!$A$4:$FT$903,12,FALSE))</f>
        <v>山口市立〇〇</v>
      </c>
      <c r="Z11" s="249"/>
      <c r="AA11" s="249"/>
      <c r="AB11" s="249"/>
      <c r="AC11" s="249"/>
      <c r="AD11" s="249"/>
      <c r="AE11" s="249"/>
      <c r="AF11" s="226" t="s">
        <v>61</v>
      </c>
      <c r="AG11" s="226"/>
      <c r="AH11" s="226" t="s">
        <v>40</v>
      </c>
      <c r="AI11" s="226"/>
      <c r="AJ11" s="227"/>
      <c r="AK11" s="1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2.75" customHeight="1">
      <c r="A12" s="8"/>
      <c r="B12" s="178"/>
      <c r="C12" s="16"/>
      <c r="D12" s="17"/>
      <c r="E12" s="18"/>
      <c r="F12" s="18"/>
      <c r="G12" s="18"/>
      <c r="H12" s="18"/>
      <c r="I12" s="18"/>
      <c r="J12" s="18"/>
      <c r="K12" s="18"/>
      <c r="L12" s="18"/>
      <c r="M12" s="189"/>
      <c r="N12" s="192"/>
      <c r="O12" s="193"/>
      <c r="P12" s="145"/>
      <c r="Q12" s="146"/>
      <c r="R12" s="146"/>
      <c r="S12" s="140"/>
      <c r="T12" s="141"/>
      <c r="U12" s="165"/>
      <c r="V12" s="120"/>
      <c r="W12" s="167"/>
      <c r="X12" s="126"/>
      <c r="Y12" s="165"/>
      <c r="Z12" s="165"/>
      <c r="AA12" s="165"/>
      <c r="AB12" s="165"/>
      <c r="AC12" s="165"/>
      <c r="AD12" s="165"/>
      <c r="AE12" s="165"/>
      <c r="AF12" s="141"/>
      <c r="AG12" s="141"/>
      <c r="AH12" s="141" t="s">
        <v>39</v>
      </c>
      <c r="AI12" s="141"/>
      <c r="AJ12" s="234"/>
      <c r="AK12" s="1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2" customHeight="1">
      <c r="A13" s="8"/>
      <c r="B13" s="176" t="s">
        <v>21</v>
      </c>
      <c r="C13" s="79" t="s">
        <v>20</v>
      </c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1"/>
      <c r="N13" s="122" t="s">
        <v>15</v>
      </c>
      <c r="O13" s="123"/>
      <c r="P13" s="123"/>
      <c r="Q13" s="123"/>
      <c r="R13" s="123"/>
      <c r="S13" s="124"/>
      <c r="T13" s="79" t="s">
        <v>20</v>
      </c>
      <c r="U13" s="49" t="s">
        <v>14</v>
      </c>
      <c r="V13" s="50"/>
      <c r="W13" s="50"/>
      <c r="X13" s="50"/>
      <c r="Y13" s="50"/>
      <c r="Z13" s="50"/>
      <c r="AA13" s="50"/>
      <c r="AB13" s="50"/>
      <c r="AC13" s="50"/>
      <c r="AD13" s="51"/>
      <c r="AE13" s="122" t="s">
        <v>15</v>
      </c>
      <c r="AF13" s="123"/>
      <c r="AG13" s="123"/>
      <c r="AH13" s="123"/>
      <c r="AI13" s="123"/>
      <c r="AJ13" s="142"/>
      <c r="AK13" s="1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7.5" customHeight="1">
      <c r="A14" s="8"/>
      <c r="B14" s="177"/>
      <c r="C14" s="80"/>
      <c r="D14" s="82" t="s">
        <v>93</v>
      </c>
      <c r="E14" s="83"/>
      <c r="F14" s="83"/>
      <c r="G14" s="83"/>
      <c r="H14" s="83"/>
      <c r="I14" s="83"/>
      <c r="J14" s="84"/>
      <c r="K14" s="168" t="s">
        <v>16</v>
      </c>
      <c r="L14" s="169"/>
      <c r="M14" s="170"/>
      <c r="N14" s="113" t="s">
        <v>17</v>
      </c>
      <c r="O14" s="113"/>
      <c r="P14" s="113" t="s">
        <v>18</v>
      </c>
      <c r="Q14" s="113"/>
      <c r="R14" s="113" t="s">
        <v>19</v>
      </c>
      <c r="S14" s="113"/>
      <c r="T14" s="80"/>
      <c r="U14" s="82" t="s">
        <v>93</v>
      </c>
      <c r="V14" s="83"/>
      <c r="W14" s="83"/>
      <c r="X14" s="83"/>
      <c r="Y14" s="83"/>
      <c r="Z14" s="83"/>
      <c r="AA14" s="84"/>
      <c r="AB14" s="168" t="s">
        <v>16</v>
      </c>
      <c r="AC14" s="169"/>
      <c r="AD14" s="170"/>
      <c r="AE14" s="134" t="s">
        <v>17</v>
      </c>
      <c r="AF14" s="151"/>
      <c r="AG14" s="134" t="s">
        <v>18</v>
      </c>
      <c r="AH14" s="151"/>
      <c r="AI14" s="134" t="s">
        <v>19</v>
      </c>
      <c r="AJ14" s="135"/>
      <c r="AK14" s="1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7.5" customHeight="1">
      <c r="A15" s="8"/>
      <c r="B15" s="177"/>
      <c r="C15" s="81"/>
      <c r="D15" s="85"/>
      <c r="E15" s="86"/>
      <c r="F15" s="86"/>
      <c r="G15" s="86"/>
      <c r="H15" s="86"/>
      <c r="I15" s="86"/>
      <c r="J15" s="87"/>
      <c r="K15" s="19" t="s">
        <v>17</v>
      </c>
      <c r="L15" s="19" t="s">
        <v>18</v>
      </c>
      <c r="M15" s="39" t="s">
        <v>19</v>
      </c>
      <c r="N15" s="114"/>
      <c r="O15" s="114"/>
      <c r="P15" s="114"/>
      <c r="Q15" s="114"/>
      <c r="R15" s="114"/>
      <c r="S15" s="114"/>
      <c r="T15" s="81"/>
      <c r="U15" s="85"/>
      <c r="V15" s="86"/>
      <c r="W15" s="86"/>
      <c r="X15" s="86"/>
      <c r="Y15" s="86"/>
      <c r="Z15" s="86"/>
      <c r="AA15" s="87"/>
      <c r="AB15" s="19" t="s">
        <v>17</v>
      </c>
      <c r="AC15" s="19" t="s">
        <v>18</v>
      </c>
      <c r="AD15" s="19" t="s">
        <v>19</v>
      </c>
      <c r="AE15" s="136"/>
      <c r="AF15" s="152"/>
      <c r="AG15" s="136"/>
      <c r="AH15" s="152"/>
      <c r="AI15" s="136"/>
      <c r="AJ15" s="137"/>
      <c r="AK15" s="1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12" customHeight="1">
      <c r="A16" s="8"/>
      <c r="B16" s="177"/>
      <c r="C16" s="67" t="s">
        <v>2</v>
      </c>
      <c r="D16" s="59" t="s">
        <v>101</v>
      </c>
      <c r="E16" s="59"/>
      <c r="F16" s="59"/>
      <c r="G16" s="59"/>
      <c r="H16" s="59"/>
      <c r="I16" s="59"/>
      <c r="J16" s="60"/>
      <c r="K16" s="20" t="str">
        <f>IF(VLOOKUP($AP$4,'入力用シート'!$A$4:$FT$903,24,FALSE)="","",VLOOKUP($AP$4,'入力用シート'!$A$4:$FT$903,24,FALSE))</f>
        <v>A</v>
      </c>
      <c r="L16" s="38" t="str">
        <f>IF(VLOOKUP($AP$4,'入力用シート'!$A$4:$FT$903,61,FALSE)="","",VLOOKUP($AP$4,'入力用シート'!$A$4:$FT$903,61,FALSE))</f>
        <v>A</v>
      </c>
      <c r="M16" s="40" t="str">
        <f>IF(VLOOKUP($AP$4,'入力用シート'!$A$4:$FT$903,98,FALSE)="","",VLOOKUP($AP$4,'入力用シート'!$A$4:$FT$903,98,FALSE))</f>
        <v>A</v>
      </c>
      <c r="N16" s="262">
        <f>IF(VLOOKUP($AP$4,'入力用シート'!$A$4:$FT$903,125,FALSE)="","",VLOOKUP($AP$4,'入力用シート'!$A$4:$FT$903,125,FALSE))</f>
        <v>5</v>
      </c>
      <c r="O16" s="104"/>
      <c r="P16" s="103">
        <f>IF(VLOOKUP($AP$4,'入力用シート'!$A$4:$FT$903,134,FALSE)="","",VLOOKUP($AP$4,'入力用シート'!$A$4:$FT$903,134,FALSE))</f>
        <v>5</v>
      </c>
      <c r="Q16" s="104"/>
      <c r="R16" s="103">
        <f>IF(VLOOKUP($AP$4,'入力用シート'!$A$4:$FT$903,143,FALSE)="","",VLOOKUP($AP$4,'入力用シート'!$A$4:$FT$903,143,FALSE))</f>
        <v>5</v>
      </c>
      <c r="S16" s="104"/>
      <c r="T16" s="67" t="s">
        <v>6</v>
      </c>
      <c r="U16" s="58" t="s">
        <v>101</v>
      </c>
      <c r="V16" s="59"/>
      <c r="W16" s="59"/>
      <c r="X16" s="59"/>
      <c r="Y16" s="59"/>
      <c r="Z16" s="59"/>
      <c r="AA16" s="60"/>
      <c r="AB16" s="20" t="str">
        <f>IF(VLOOKUP($AP$4,'入力用シート'!$A$4:$FT$903,45,FALSE)="","",VLOOKUP($AP$4,'入力用シート'!$A$4:$FT$903,45,FALSE))</f>
        <v>A</v>
      </c>
      <c r="AC16" s="20" t="str">
        <f>IF(VLOOKUP($AP$4,'入力用シート'!$A$4:$FT$903,82,FALSE)="","",VLOOKUP($AP$4,'入力用シート'!$A$4:$FT$903,82,FALSE))</f>
        <v>A</v>
      </c>
      <c r="AD16" s="40" t="str">
        <f>IF(VLOOKUP($AP$4,'入力用シート'!$A$4:$FT$903,113,FALSE)="","",VLOOKUP($AP$4,'入力用シート'!$A$4:$FT$903,113,FALSE))</f>
        <v>A</v>
      </c>
      <c r="AE16" s="103">
        <f>IF(VLOOKUP($AP$4,'入力用シート'!$A$4:$FT$903,130,FALSE)="","",VLOOKUP($AP$4,'入力用シート'!$A$4:$FT$903,130,FALSE))</f>
        <v>5</v>
      </c>
      <c r="AF16" s="104"/>
      <c r="AG16" s="103">
        <f>IF(VLOOKUP($AP$4,'入力用シート'!$A$4:$FT$903,139,FALSE)="","",VLOOKUP($AP$4,'入力用シート'!$A$4:$FT$903,139,FALSE))</f>
        <v>5</v>
      </c>
      <c r="AH16" s="104"/>
      <c r="AI16" s="103">
        <f>IF(VLOOKUP($AP$4,'入力用シート'!$A$4:$FT$903,148,FALSE)="","",VLOOKUP($AP$4,'入力用シート'!$A$4:$FT$903,148,FALSE))</f>
        <v>5</v>
      </c>
      <c r="AJ16" s="228"/>
      <c r="AK16" s="1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2" customHeight="1">
      <c r="A17" s="8"/>
      <c r="B17" s="177"/>
      <c r="C17" s="68"/>
      <c r="D17" s="58" t="s">
        <v>117</v>
      </c>
      <c r="E17" s="59"/>
      <c r="F17" s="59"/>
      <c r="G17" s="59"/>
      <c r="H17" s="59"/>
      <c r="I17" s="59"/>
      <c r="J17" s="60"/>
      <c r="K17" s="20" t="str">
        <f>IF(VLOOKUP($AP$4,'入力用シート'!$A$4:$FT$903,25,FALSE)="","",VLOOKUP($AP$4,'入力用シート'!$A$4:$FT$903,25,FALSE))</f>
        <v>A</v>
      </c>
      <c r="L17" s="38" t="str">
        <f>IF(VLOOKUP($AP$4,'入力用シート'!$A$4:$FT$903,62,FALSE)="","",VLOOKUP($AP$4,'入力用シート'!$A$4:$FT$903,62,FALSE))</f>
        <v>A</v>
      </c>
      <c r="M17" s="41" t="str">
        <f>IF(VLOOKUP($AP$4,'入力用シート'!$A$4:$FT$903,99,FALSE)="","",VLOOKUP($AP$4,'入力用シート'!$A$4:$FT$903,99,FALSE))</f>
        <v>A</v>
      </c>
      <c r="N17" s="263"/>
      <c r="O17" s="106"/>
      <c r="P17" s="105"/>
      <c r="Q17" s="106"/>
      <c r="R17" s="105"/>
      <c r="S17" s="106"/>
      <c r="T17" s="68"/>
      <c r="U17" s="58" t="s">
        <v>109</v>
      </c>
      <c r="V17" s="59"/>
      <c r="W17" s="59"/>
      <c r="X17" s="59"/>
      <c r="Y17" s="59"/>
      <c r="Z17" s="59"/>
      <c r="AA17" s="60"/>
      <c r="AB17" s="20" t="str">
        <f>IF(VLOOKUP($AP$4,'入力用シート'!$A$4:$FT$903,46,FALSE)="","",VLOOKUP($AP$4,'入力用シート'!$A$4:$FT$903,46,FALSE))</f>
        <v>A</v>
      </c>
      <c r="AC17" s="20" t="str">
        <f>IF(VLOOKUP($AP$4,'入力用シート'!$A$4:$FT$903,83,FALSE)="","",VLOOKUP($AP$4,'入力用シート'!$A$4:$FT$903,83,FALSE))</f>
        <v>A</v>
      </c>
      <c r="AD17" s="41" t="str">
        <f>IF(VLOOKUP($AP$4,'入力用シート'!$A$4:$FT$903,114,FALSE)="","",VLOOKUP($AP$4,'入力用シート'!$A$4:$FT$903,114,FALSE))</f>
        <v>A</v>
      </c>
      <c r="AE17" s="105"/>
      <c r="AF17" s="106"/>
      <c r="AG17" s="105"/>
      <c r="AH17" s="106"/>
      <c r="AI17" s="105"/>
      <c r="AJ17" s="229"/>
      <c r="AK17" s="1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ht="12" customHeight="1">
      <c r="A18" s="8"/>
      <c r="B18" s="177"/>
      <c r="C18" s="68"/>
      <c r="D18" s="58" t="s">
        <v>95</v>
      </c>
      <c r="E18" s="59"/>
      <c r="F18" s="59"/>
      <c r="G18" s="59"/>
      <c r="H18" s="59"/>
      <c r="I18" s="59"/>
      <c r="J18" s="60"/>
      <c r="K18" s="20" t="str">
        <f>IF(VLOOKUP($AP$4,'入力用シート'!$A$4:$FT$903,26,FALSE)="","",VLOOKUP($AP$4,'入力用シート'!$A$4:$FT$903,26,FALSE))</f>
        <v>A</v>
      </c>
      <c r="L18" s="38" t="str">
        <f>IF(VLOOKUP($AP$4,'入力用シート'!$A$4:$FT$903,63,FALSE)="","",VLOOKUP($AP$4,'入力用シート'!$A$4:$FT$903,63,FALSE))</f>
        <v>A</v>
      </c>
      <c r="M18" s="42" t="str">
        <f>IF(VLOOKUP($AP$4,'入力用シート'!$A$4:$FT$903,100,FALSE)="","",VLOOKUP($AP$4,'入力用シート'!$A$4:$FT$903,100,FALSE))</f>
        <v>A</v>
      </c>
      <c r="N18" s="263"/>
      <c r="O18" s="106"/>
      <c r="P18" s="105"/>
      <c r="Q18" s="106"/>
      <c r="R18" s="105"/>
      <c r="S18" s="106"/>
      <c r="T18" s="68"/>
      <c r="U18" s="58" t="s">
        <v>110</v>
      </c>
      <c r="V18" s="59"/>
      <c r="W18" s="59"/>
      <c r="X18" s="59"/>
      <c r="Y18" s="59"/>
      <c r="Z18" s="59"/>
      <c r="AA18" s="60"/>
      <c r="AB18" s="20" t="str">
        <f>IF(VLOOKUP($AP$4,'入力用シート'!$A$4:$FT$903,47,FALSE)="","",VLOOKUP($AP$4,'入力用シート'!$A$4:$FT$903,47,FALSE))</f>
        <v>A</v>
      </c>
      <c r="AC18" s="20" t="str">
        <f>IF(VLOOKUP($AP$4,'入力用シート'!$A$4:$FT$903,84,FALSE)="","",VLOOKUP($AP$4,'入力用シート'!$A$4:$FT$903,84,FALSE))</f>
        <v>A</v>
      </c>
      <c r="AD18" s="42" t="str">
        <f>IF(VLOOKUP($AP$4,'入力用シート'!$A$4:$FT$903,115,FALSE)="","",VLOOKUP($AP$4,'入力用シート'!$A$4:$FT$903,115,FALSE))</f>
        <v>A</v>
      </c>
      <c r="AE18" s="105"/>
      <c r="AF18" s="106"/>
      <c r="AG18" s="105"/>
      <c r="AH18" s="106"/>
      <c r="AI18" s="105"/>
      <c r="AJ18" s="229"/>
      <c r="AK18" s="1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12" customHeight="1">
      <c r="A19" s="8"/>
      <c r="B19" s="177"/>
      <c r="C19" s="68"/>
      <c r="D19" s="55" t="s">
        <v>1</v>
      </c>
      <c r="E19" s="56"/>
      <c r="F19" s="56"/>
      <c r="G19" s="56"/>
      <c r="H19" s="56"/>
      <c r="I19" s="56"/>
      <c r="J19" s="57"/>
      <c r="K19" s="20" t="str">
        <f>IF(VLOOKUP($AP$4,'入力用シート'!$A$4:$FT$903,27,FALSE)="","",VLOOKUP($AP$4,'入力用シート'!$A$4:$FT$903,27,FALSE))</f>
        <v>A</v>
      </c>
      <c r="L19" s="20" t="str">
        <f>IF(VLOOKUP($AP$4,'入力用シート'!$A$4:$FT$903,64,FALSE)="","",VLOOKUP($AP$4,'入力用シート'!$A$4:$FT$903,64,FALSE))</f>
        <v>A</v>
      </c>
      <c r="M19" s="43"/>
      <c r="N19" s="105"/>
      <c r="O19" s="106"/>
      <c r="P19" s="105"/>
      <c r="Q19" s="106"/>
      <c r="R19" s="105"/>
      <c r="S19" s="106"/>
      <c r="T19" s="68"/>
      <c r="U19" s="55" t="s">
        <v>7</v>
      </c>
      <c r="V19" s="56"/>
      <c r="W19" s="56"/>
      <c r="X19" s="56"/>
      <c r="Y19" s="56"/>
      <c r="Z19" s="56"/>
      <c r="AA19" s="57"/>
      <c r="AB19" s="20" t="str">
        <f>IF(VLOOKUP($AP$4,'入力用シート'!$A$4:$FT$903,48,FALSE)="","",VLOOKUP($AP$4,'入力用シート'!$A$4:$FT$903,48,FALSE))</f>
        <v>A</v>
      </c>
      <c r="AC19" s="20" t="str">
        <f>IF(VLOOKUP($AP$4,'入力用シート'!$A$4:$FT$903,85,FALSE)="","",VLOOKUP($AP$4,'入力用シート'!$A$4:$FT$903,85,FALSE))</f>
        <v>A</v>
      </c>
      <c r="AD19" s="43"/>
      <c r="AE19" s="105"/>
      <c r="AF19" s="106"/>
      <c r="AG19" s="105"/>
      <c r="AH19" s="106"/>
      <c r="AI19" s="105"/>
      <c r="AJ19" s="229"/>
      <c r="AK19" s="1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12" customHeight="1">
      <c r="A20" s="8"/>
      <c r="B20" s="177"/>
      <c r="C20" s="69"/>
      <c r="D20" s="55" t="s">
        <v>96</v>
      </c>
      <c r="E20" s="56"/>
      <c r="F20" s="56"/>
      <c r="G20" s="56"/>
      <c r="H20" s="56"/>
      <c r="I20" s="56"/>
      <c r="J20" s="57"/>
      <c r="K20" s="20" t="str">
        <f>IF(VLOOKUP($AP$4,'入力用シート'!$A$4:$FT$903,28,FALSE)="","",VLOOKUP($AP$4,'入力用シート'!$A$4:$FT$903,28,FALSE))</f>
        <v>A</v>
      </c>
      <c r="L20" s="20" t="str">
        <f>IF(VLOOKUP($AP$4,'入力用シート'!$A$4:$FT$903,65,FALSE)="","",VLOOKUP($AP$4,'入力用シート'!$A$4:$FT$903,65,FALSE))</f>
        <v>A</v>
      </c>
      <c r="M20" s="44"/>
      <c r="N20" s="107"/>
      <c r="O20" s="108"/>
      <c r="P20" s="107"/>
      <c r="Q20" s="108"/>
      <c r="R20" s="107"/>
      <c r="S20" s="108"/>
      <c r="T20" s="69"/>
      <c r="U20" s="52"/>
      <c r="V20" s="53"/>
      <c r="W20" s="53"/>
      <c r="X20" s="53"/>
      <c r="Y20" s="53"/>
      <c r="Z20" s="53"/>
      <c r="AA20" s="54"/>
      <c r="AB20" s="21"/>
      <c r="AC20" s="21"/>
      <c r="AD20" s="21"/>
      <c r="AE20" s="107"/>
      <c r="AF20" s="108"/>
      <c r="AG20" s="107"/>
      <c r="AH20" s="108"/>
      <c r="AI20" s="107"/>
      <c r="AJ20" s="230"/>
      <c r="AK20" s="1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12" customHeight="1">
      <c r="A21" s="8"/>
      <c r="B21" s="177"/>
      <c r="C21" s="70" t="s">
        <v>3</v>
      </c>
      <c r="D21" s="58" t="s">
        <v>101</v>
      </c>
      <c r="E21" s="59"/>
      <c r="F21" s="59"/>
      <c r="G21" s="59"/>
      <c r="H21" s="59"/>
      <c r="I21" s="59"/>
      <c r="J21" s="60"/>
      <c r="K21" s="20" t="str">
        <f>IF(VLOOKUP($AP$4,'入力用シート'!$A$4:$FT$903,29,FALSE)="","",VLOOKUP($AP$4,'入力用シート'!$A$4:$FT$903,29,FALSE))</f>
        <v>A</v>
      </c>
      <c r="L21" s="20" t="str">
        <f>IF(VLOOKUP($AP$4,'入力用シート'!$A$4:$FT$903,66,FALSE)="","",VLOOKUP($AP$4,'入力用シート'!$A$4:$FT$903,66,FALSE))</f>
        <v>A</v>
      </c>
      <c r="M21" s="40" t="str">
        <f>IF(VLOOKUP($AP$4,'入力用シート'!$A$4:$FT$903,101,FALSE)="","",VLOOKUP($AP$4,'入力用シート'!$A$4:$FT$903,101,FALSE))</f>
        <v>A</v>
      </c>
      <c r="N21" s="103">
        <f>IF(VLOOKUP($AP$4,'入力用シート'!$A$4:$FT$903,126,FALSE)="","",VLOOKUP($AP$4,'入力用シート'!$A$4:$FT$903,126,FALSE))</f>
        <v>5</v>
      </c>
      <c r="O21" s="104"/>
      <c r="P21" s="103">
        <f>IF(VLOOKUP($AP$4,'入力用シート'!$A$4:$FT$903,135,FALSE)="","",VLOOKUP($AP$4,'入力用シート'!$A$4:$FT$903,135,FALSE))</f>
        <v>5</v>
      </c>
      <c r="Q21" s="104"/>
      <c r="R21" s="103">
        <f>IF(VLOOKUP($AP$4,'入力用シート'!$A$4:$FT$903,144,FALSE)="","",VLOOKUP($AP$4,'入力用シート'!$A$4:$FT$903,144,FALSE))</f>
        <v>5</v>
      </c>
      <c r="S21" s="104"/>
      <c r="T21" s="67" t="s">
        <v>8</v>
      </c>
      <c r="U21" s="58" t="s">
        <v>101</v>
      </c>
      <c r="V21" s="59"/>
      <c r="W21" s="59"/>
      <c r="X21" s="59"/>
      <c r="Y21" s="59"/>
      <c r="Z21" s="59"/>
      <c r="AA21" s="60"/>
      <c r="AB21" s="20" t="str">
        <f>IF(VLOOKUP($AP$4,'入力用シート'!$A$4:$FT$903,49,FALSE)="","",VLOOKUP($AP$4,'入力用シート'!$A$4:$FT$903,49,FALSE))</f>
        <v>A</v>
      </c>
      <c r="AC21" s="20" t="str">
        <f>IF(VLOOKUP($AP$4,'入力用シート'!$A$4:$FT$903,86,FALSE)="","",VLOOKUP($AP$4,'入力用シート'!$A$4:$FT$903,86,FALSE))</f>
        <v>A</v>
      </c>
      <c r="AD21" s="40" t="str">
        <f>IF(VLOOKUP($AP$4,'入力用シート'!$A$4:$FT$903,116,FALSE)="","",VLOOKUP($AP$4,'入力用シート'!$A$4:$FT$903,116,FALSE))</f>
        <v>A</v>
      </c>
      <c r="AE21" s="103">
        <f>IF(VLOOKUP($AP$4,'入力用シート'!$A$4:$FT$903,131,FALSE)="","",VLOOKUP($AP$4,'入力用シート'!$A$4:$FT$903,131,FALSE))</f>
        <v>5</v>
      </c>
      <c r="AF21" s="104"/>
      <c r="AG21" s="103">
        <f>IF(VLOOKUP($AP$4,'入力用シート'!$A$4:$FT$903,140,FALSE)="","",VLOOKUP($AP$4,'入力用シート'!$A$4:$FT$903,140,FALSE))</f>
        <v>5</v>
      </c>
      <c r="AH21" s="104"/>
      <c r="AI21" s="103">
        <f>IF(VLOOKUP($AP$4,'入力用シート'!$A$4:$FT$903,149,FALSE)="","",VLOOKUP($AP$4,'入力用シート'!$A$4:$FT$903,149,FALSE))</f>
        <v>5</v>
      </c>
      <c r="AJ21" s="228"/>
      <c r="AK21" s="1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12" customHeight="1">
      <c r="A22" s="8"/>
      <c r="B22" s="177"/>
      <c r="C22" s="71"/>
      <c r="D22" s="203" t="s">
        <v>102</v>
      </c>
      <c r="E22" s="204"/>
      <c r="F22" s="204"/>
      <c r="G22" s="204"/>
      <c r="H22" s="204"/>
      <c r="I22" s="204"/>
      <c r="J22" s="205"/>
      <c r="K22" s="20" t="str">
        <f>IF(VLOOKUP($AP$4,'入力用シート'!$A$4:$FT$903,30,FALSE)="","",VLOOKUP($AP$4,'入力用シート'!$A$4:$FT$903,30,FALSE))</f>
        <v>A</v>
      </c>
      <c r="L22" s="20" t="str">
        <f>IF(VLOOKUP($AP$4,'入力用シート'!$A$4:$FT$903,67,FALSE)="","",VLOOKUP($AP$4,'入力用シート'!$A$4:$FT$903,67,FALSE))</f>
        <v>A</v>
      </c>
      <c r="M22" s="41" t="str">
        <f>IF(VLOOKUP($AP$4,'入力用シート'!$A$4:$FT$903,102,FALSE)="","",VLOOKUP($AP$4,'入力用シート'!$A$4:$FT$903,102,FALSE))</f>
        <v>A</v>
      </c>
      <c r="N22" s="105"/>
      <c r="O22" s="106"/>
      <c r="P22" s="105"/>
      <c r="Q22" s="106"/>
      <c r="R22" s="105"/>
      <c r="S22" s="106"/>
      <c r="T22" s="68"/>
      <c r="U22" s="58" t="s">
        <v>111</v>
      </c>
      <c r="V22" s="59"/>
      <c r="W22" s="59"/>
      <c r="X22" s="59"/>
      <c r="Y22" s="59"/>
      <c r="Z22" s="59"/>
      <c r="AA22" s="60"/>
      <c r="AB22" s="20" t="str">
        <f>IF(VLOOKUP($AP$4,'入力用シート'!$A$4:$FT$903,50,FALSE)="","",VLOOKUP($AP$4,'入力用シート'!$A$4:$FT$903,50,FALSE))</f>
        <v>A</v>
      </c>
      <c r="AC22" s="20" t="str">
        <f>IF(VLOOKUP($AP$4,'入力用シート'!$A$4:$FT$903,87,FALSE)="","",VLOOKUP($AP$4,'入力用シート'!$A$4:$FT$903,87,FALSE))</f>
        <v>A</v>
      </c>
      <c r="AD22" s="41" t="str">
        <f>IF(VLOOKUP($AP$4,'入力用シート'!$A$4:$FT$903,117,FALSE)="","",VLOOKUP($AP$4,'入力用シート'!$A$4:$FT$903,117,FALSE))</f>
        <v>A</v>
      </c>
      <c r="AE22" s="105"/>
      <c r="AF22" s="106"/>
      <c r="AG22" s="105"/>
      <c r="AH22" s="106"/>
      <c r="AI22" s="105"/>
      <c r="AJ22" s="229"/>
      <c r="AK22" s="1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12" customHeight="1">
      <c r="A23" s="8"/>
      <c r="B23" s="177"/>
      <c r="C23" s="71"/>
      <c r="D23" s="58" t="s">
        <v>103</v>
      </c>
      <c r="E23" s="59"/>
      <c r="F23" s="59"/>
      <c r="G23" s="59"/>
      <c r="H23" s="59"/>
      <c r="I23" s="59"/>
      <c r="J23" s="60"/>
      <c r="K23" s="20" t="str">
        <f>IF(VLOOKUP($AP$4,'入力用シート'!$A$4:$FT$903,31,FALSE)="","",VLOOKUP($AP$4,'入力用シート'!$A$4:$FT$903,31,FALSE))</f>
        <v>A</v>
      </c>
      <c r="L23" s="20" t="str">
        <f>IF(VLOOKUP($AP$4,'入力用シート'!$A$4:$FT$903,68,FALSE)="","",VLOOKUP($AP$4,'入力用シート'!$A$4:$FT$903,68,FALSE))</f>
        <v>A</v>
      </c>
      <c r="M23" s="42" t="str">
        <f>IF(VLOOKUP($AP$4,'入力用シート'!$A$4:$FT$903,103,FALSE)="","",VLOOKUP($AP$4,'入力用シート'!$A$4:$FT$903,103,FALSE))</f>
        <v>A</v>
      </c>
      <c r="N23" s="105"/>
      <c r="O23" s="106"/>
      <c r="P23" s="105"/>
      <c r="Q23" s="106"/>
      <c r="R23" s="105"/>
      <c r="S23" s="106"/>
      <c r="T23" s="68"/>
      <c r="U23" s="58" t="s">
        <v>112</v>
      </c>
      <c r="V23" s="59"/>
      <c r="W23" s="59"/>
      <c r="X23" s="59"/>
      <c r="Y23" s="59"/>
      <c r="Z23" s="59"/>
      <c r="AA23" s="60"/>
      <c r="AB23" s="20" t="str">
        <f>IF(VLOOKUP($AP$4,'入力用シート'!$A$4:$FT$903,51,FALSE)="","",VLOOKUP($AP$4,'入力用シート'!$A$4:$FT$903,51,FALSE))</f>
        <v>A</v>
      </c>
      <c r="AC23" s="20" t="str">
        <f>IF(VLOOKUP($AP$4,'入力用シート'!$A$4:$FT$903,88,FALSE)="","",VLOOKUP($AP$4,'入力用シート'!$A$4:$FT$903,88,FALSE))</f>
        <v>A</v>
      </c>
      <c r="AD23" s="42" t="str">
        <f>IF(VLOOKUP($AP$4,'入力用シート'!$A$4:$FT$903,118,FALSE)="","",VLOOKUP($AP$4,'入力用シート'!$A$4:$FT$903,118,FALSE))</f>
        <v>A</v>
      </c>
      <c r="AE23" s="105"/>
      <c r="AF23" s="106"/>
      <c r="AG23" s="105"/>
      <c r="AH23" s="106"/>
      <c r="AI23" s="105"/>
      <c r="AJ23" s="229"/>
      <c r="AK23" s="1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12" customHeight="1">
      <c r="A24" s="8"/>
      <c r="B24" s="177"/>
      <c r="C24" s="72"/>
      <c r="D24" s="55" t="s">
        <v>98</v>
      </c>
      <c r="E24" s="56"/>
      <c r="F24" s="56"/>
      <c r="G24" s="56"/>
      <c r="H24" s="56"/>
      <c r="I24" s="56"/>
      <c r="J24" s="57"/>
      <c r="K24" s="20" t="str">
        <f>IF(VLOOKUP($AP$4,'入力用シート'!$A$4:$FT$903,32,FALSE)="","",VLOOKUP($AP$4,'入力用シート'!$A$4:$FT$903,32,FALSE))</f>
        <v>A</v>
      </c>
      <c r="L24" s="20" t="str">
        <f>IF(VLOOKUP($AP$4,'入力用シート'!$A$4:$FT$903,69,FALSE)="","",VLOOKUP($AP$4,'入力用シート'!$A$4:$FT$903,69,FALSE))</f>
        <v>A</v>
      </c>
      <c r="M24" s="43"/>
      <c r="N24" s="107"/>
      <c r="O24" s="108"/>
      <c r="P24" s="107"/>
      <c r="Q24" s="108"/>
      <c r="R24" s="107"/>
      <c r="S24" s="108"/>
      <c r="T24" s="69"/>
      <c r="U24" s="55" t="s">
        <v>7</v>
      </c>
      <c r="V24" s="56"/>
      <c r="W24" s="56"/>
      <c r="X24" s="56"/>
      <c r="Y24" s="56"/>
      <c r="Z24" s="56"/>
      <c r="AA24" s="57"/>
      <c r="AB24" s="20" t="str">
        <f>IF(VLOOKUP($AP$4,'入力用シート'!$A$4:$FT$903,52,FALSE)="","",VLOOKUP($AP$4,'入力用シート'!$A$4:$FT$903,52,FALSE))</f>
        <v>A</v>
      </c>
      <c r="AC24" s="20" t="str">
        <f>IF(VLOOKUP($AP$4,'入力用シート'!$A$4:$FT$903,89,FALSE)="","",VLOOKUP($AP$4,'入力用シート'!$A$4:$FT$903,89,FALSE))</f>
        <v>A</v>
      </c>
      <c r="AD24" s="43"/>
      <c r="AE24" s="107"/>
      <c r="AF24" s="108"/>
      <c r="AG24" s="107"/>
      <c r="AH24" s="108"/>
      <c r="AI24" s="107"/>
      <c r="AJ24" s="230"/>
      <c r="AK24" s="1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12" customHeight="1">
      <c r="A25" s="8"/>
      <c r="B25" s="177"/>
      <c r="C25" s="70" t="s">
        <v>4</v>
      </c>
      <c r="D25" s="58" t="s">
        <v>101</v>
      </c>
      <c r="E25" s="59"/>
      <c r="F25" s="59"/>
      <c r="G25" s="59"/>
      <c r="H25" s="59"/>
      <c r="I25" s="59"/>
      <c r="J25" s="60"/>
      <c r="K25" s="20" t="str">
        <f>IF(VLOOKUP($AP$4,'入力用シート'!$A$4:$FT$903,33,FALSE)="","",VLOOKUP($AP$4,'入力用シート'!$A$4:$FT$903,33,FALSE))</f>
        <v>A</v>
      </c>
      <c r="L25" s="20" t="str">
        <f>IF(VLOOKUP($AP$4,'入力用シート'!$A$4:$FT$903,70,FALSE)="","",VLOOKUP($AP$4,'入力用シート'!$A$4:$FT$903,70,FALSE))</f>
        <v>A</v>
      </c>
      <c r="M25" s="40" t="str">
        <f>IF(VLOOKUP($AP$4,'入力用シート'!$A$4:$FT$903,104,FALSE)="","",VLOOKUP($AP$4,'入力用シート'!$A$4:$FT$903,104,FALSE))</f>
        <v>A</v>
      </c>
      <c r="N25" s="103">
        <f>IF(VLOOKUP($AP$4,'入力用シート'!$A$4:$FT$903,127,FALSE)="","",VLOOKUP($AP$4,'入力用シート'!$A$4:$FT$903,127,FALSE))</f>
        <v>5</v>
      </c>
      <c r="O25" s="104"/>
      <c r="P25" s="103">
        <f>IF(VLOOKUP($AP$4,'入力用シート'!$A$4:$FT$903,136,FALSE)="","",VLOOKUP($AP$4,'入力用シート'!$A$4:$FT$903,136,FALSE))</f>
        <v>5</v>
      </c>
      <c r="Q25" s="104"/>
      <c r="R25" s="103">
        <f>IF(VLOOKUP($AP$4,'入力用シート'!$A$4:$FT$903,145,FALSE)="","",VLOOKUP($AP$4,'入力用シート'!$A$4:$FT$903,145,FALSE))</f>
        <v>5</v>
      </c>
      <c r="S25" s="104"/>
      <c r="T25" s="67" t="s">
        <v>11</v>
      </c>
      <c r="U25" s="58" t="s">
        <v>101</v>
      </c>
      <c r="V25" s="59"/>
      <c r="W25" s="59"/>
      <c r="X25" s="59"/>
      <c r="Y25" s="59"/>
      <c r="Z25" s="59"/>
      <c r="AA25" s="60"/>
      <c r="AB25" s="20" t="str">
        <f>IF(VLOOKUP($AP$4,'入力用シート'!$A$4:$FT$903,53,FALSE)="","",VLOOKUP($AP$4,'入力用シート'!$A$4:$FT$903,53,FALSE))</f>
        <v>A</v>
      </c>
      <c r="AC25" s="20" t="str">
        <f>IF(VLOOKUP($AP$4,'入力用シート'!$A$4:$FT$903,90,FALSE)="","",VLOOKUP($AP$4,'入力用シート'!$A$4:$FT$903,90,FALSE))</f>
        <v>A</v>
      </c>
      <c r="AD25" s="40" t="str">
        <f>IF(VLOOKUP($AP$4,'入力用シート'!$A$4:$FT$903,119,FALSE)="","",VLOOKUP($AP$4,'入力用シート'!$A$4:$FT$903,119,FALSE))</f>
        <v>A</v>
      </c>
      <c r="AE25" s="103">
        <f>IF(VLOOKUP($AP$4,'入力用シート'!$A$4:$FT$903,132,FALSE)="","",VLOOKUP($AP$4,'入力用シート'!$A$4:$FT$903,132,FALSE))</f>
        <v>5</v>
      </c>
      <c r="AF25" s="104"/>
      <c r="AG25" s="103">
        <f>IF(VLOOKUP($AP$4,'入力用シート'!$A$4:$FT$903,141,FALSE)="","",VLOOKUP($AP$4,'入力用シート'!$A$4:$FT$903,141,FALSE))</f>
        <v>5</v>
      </c>
      <c r="AH25" s="104"/>
      <c r="AI25" s="103">
        <f>IF(VLOOKUP($AP$4,'入力用シート'!$A$4:$FT$903,150,FALSE)="","",VLOOKUP($AP$4,'入力用シート'!$A$4:$FT$903,150,FALSE))</f>
        <v>5</v>
      </c>
      <c r="AJ25" s="228"/>
      <c r="AK25" s="1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12" customHeight="1">
      <c r="A26" s="8"/>
      <c r="B26" s="177"/>
      <c r="C26" s="71"/>
      <c r="D26" s="270" t="s">
        <v>104</v>
      </c>
      <c r="E26" s="271"/>
      <c r="F26" s="271"/>
      <c r="G26" s="271"/>
      <c r="H26" s="271"/>
      <c r="I26" s="271"/>
      <c r="J26" s="272"/>
      <c r="K26" s="20" t="str">
        <f>IF(VLOOKUP($AP$4,'入力用シート'!$A$4:$FT$903,34,FALSE)="","",VLOOKUP($AP$4,'入力用シート'!$A$4:$FT$903,34,FALSE))</f>
        <v>A</v>
      </c>
      <c r="L26" s="20" t="str">
        <f>IF(VLOOKUP($AP$4,'入力用シート'!$A$4:$FT$903,71,FALSE)="","",VLOOKUP($AP$4,'入力用シート'!$A$4:$FT$903,71,FALSE))</f>
        <v>A</v>
      </c>
      <c r="M26" s="41" t="str">
        <f>IF(VLOOKUP($AP$4,'入力用シート'!$A$4:$FT$903,105,FALSE)="","",VLOOKUP($AP$4,'入力用シート'!$A$4:$FT$903,105,FALSE))</f>
        <v>A</v>
      </c>
      <c r="N26" s="105"/>
      <c r="O26" s="106"/>
      <c r="P26" s="105"/>
      <c r="Q26" s="106"/>
      <c r="R26" s="105"/>
      <c r="S26" s="106"/>
      <c r="T26" s="68"/>
      <c r="U26" s="58" t="s">
        <v>113</v>
      </c>
      <c r="V26" s="59"/>
      <c r="W26" s="59"/>
      <c r="X26" s="59"/>
      <c r="Y26" s="59"/>
      <c r="Z26" s="59"/>
      <c r="AA26" s="60"/>
      <c r="AB26" s="20" t="str">
        <f>IF(VLOOKUP($AP$4,'入力用シート'!$A$4:$FT$903,54,FALSE)="","",VLOOKUP($AP$4,'入力用シート'!$A$4:$FT$903,54,FALSE))</f>
        <v>A</v>
      </c>
      <c r="AC26" s="20" t="str">
        <f>IF(VLOOKUP($AP$4,'入力用シート'!$A$4:$FT$903,91,FALSE)="","",VLOOKUP($AP$4,'入力用シート'!$A$4:$FT$903,91,FALSE))</f>
        <v>A</v>
      </c>
      <c r="AD26" s="41" t="str">
        <f>IF(VLOOKUP($AP$4,'入力用シート'!$A$4:$FT$903,120,FALSE)="","",VLOOKUP($AP$4,'入力用シート'!$A$4:$FT$903,120,FALSE))</f>
        <v>A</v>
      </c>
      <c r="AE26" s="105"/>
      <c r="AF26" s="106"/>
      <c r="AG26" s="105"/>
      <c r="AH26" s="106"/>
      <c r="AI26" s="105"/>
      <c r="AJ26" s="229"/>
      <c r="AK26" s="1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ht="12" customHeight="1">
      <c r="A27" s="8"/>
      <c r="B27" s="177"/>
      <c r="C27" s="71"/>
      <c r="D27" s="58" t="s">
        <v>103</v>
      </c>
      <c r="E27" s="59"/>
      <c r="F27" s="59"/>
      <c r="G27" s="59"/>
      <c r="H27" s="59"/>
      <c r="I27" s="59"/>
      <c r="J27" s="60"/>
      <c r="K27" s="20" t="str">
        <f>IF(VLOOKUP($AP$4,'入力用シート'!$A$4:$FT$903,35,FALSE)="","",VLOOKUP($AP$4,'入力用シート'!$A$4:$FT$903,35,FALSE))</f>
        <v>A</v>
      </c>
      <c r="L27" s="20" t="str">
        <f>IF(VLOOKUP($AP$4,'入力用シート'!$A$4:$FT$903,72,FALSE)="","",VLOOKUP($AP$4,'入力用シート'!$A$4:$FT$903,72,FALSE))</f>
        <v>A</v>
      </c>
      <c r="M27" s="42" t="str">
        <f>IF(VLOOKUP($AP$4,'入力用シート'!$A$4:$FT$903,106,FALSE)="","",VLOOKUP($AP$4,'入力用シート'!$A$4:$FT$903,106,FALSE))</f>
        <v>A</v>
      </c>
      <c r="N27" s="105"/>
      <c r="O27" s="106"/>
      <c r="P27" s="105"/>
      <c r="Q27" s="106"/>
      <c r="R27" s="105"/>
      <c r="S27" s="106"/>
      <c r="T27" s="68"/>
      <c r="U27" s="58" t="s">
        <v>114</v>
      </c>
      <c r="V27" s="59"/>
      <c r="W27" s="59"/>
      <c r="X27" s="59"/>
      <c r="Y27" s="59"/>
      <c r="Z27" s="59"/>
      <c r="AA27" s="60"/>
      <c r="AB27" s="20" t="str">
        <f>IF(VLOOKUP($AP$4,'入力用シート'!$A$4:$FT$903,55,FALSE)="","",VLOOKUP($AP$4,'入力用シート'!$A$4:$FT$903,55,FALSE))</f>
        <v>A</v>
      </c>
      <c r="AC27" s="20" t="str">
        <f>IF(VLOOKUP($AP$4,'入力用シート'!$A$4:$FT$903,92,FALSE)="","",VLOOKUP($AP$4,'入力用シート'!$A$4:$FT$903,92,FALSE))</f>
        <v>A</v>
      </c>
      <c r="AD27" s="42" t="str">
        <f>IF(VLOOKUP($AP$4,'入力用シート'!$A$4:$FT$903,121,FALSE)="","",VLOOKUP($AP$4,'入力用シート'!$A$4:$FT$903,121,FALSE))</f>
        <v>A</v>
      </c>
      <c r="AE27" s="105"/>
      <c r="AF27" s="106"/>
      <c r="AG27" s="105"/>
      <c r="AH27" s="106"/>
      <c r="AI27" s="105"/>
      <c r="AJ27" s="229"/>
      <c r="AK27" s="1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ht="12" customHeight="1">
      <c r="A28" s="8"/>
      <c r="B28" s="177"/>
      <c r="C28" s="72"/>
      <c r="D28" s="55" t="s">
        <v>98</v>
      </c>
      <c r="E28" s="56"/>
      <c r="F28" s="56"/>
      <c r="G28" s="56"/>
      <c r="H28" s="56"/>
      <c r="I28" s="56"/>
      <c r="J28" s="57"/>
      <c r="K28" s="20" t="str">
        <f>IF(VLOOKUP($AP$4,'入力用シート'!$A$4:$FT$903,36,FALSE)="","",VLOOKUP($AP$4,'入力用シート'!$A$4:$FT$903,36,FALSE))</f>
        <v>A</v>
      </c>
      <c r="L28" s="20" t="str">
        <f>IF(VLOOKUP($AP$4,'入力用シート'!$A$4:$FT$903,73,FALSE)="","",VLOOKUP($AP$4,'入力用シート'!$A$4:$FT$903,73,FALSE))</f>
        <v>A</v>
      </c>
      <c r="M28" s="43"/>
      <c r="N28" s="107"/>
      <c r="O28" s="108"/>
      <c r="P28" s="107"/>
      <c r="Q28" s="108"/>
      <c r="R28" s="107"/>
      <c r="S28" s="108"/>
      <c r="T28" s="69"/>
      <c r="U28" s="55" t="s">
        <v>98</v>
      </c>
      <c r="V28" s="56"/>
      <c r="W28" s="56"/>
      <c r="X28" s="56"/>
      <c r="Y28" s="56"/>
      <c r="Z28" s="56"/>
      <c r="AA28" s="57"/>
      <c r="AB28" s="20" t="str">
        <f>IF(VLOOKUP($AP$4,'入力用シート'!$A$4:$FT$903,56,FALSE)="","",VLOOKUP($AP$4,'入力用シート'!$A$4:$FT$903,56,FALSE))</f>
        <v>A</v>
      </c>
      <c r="AC28" s="20" t="str">
        <f>IF(VLOOKUP($AP$4,'入力用シート'!$A$4:$FT$903,93,FALSE)="","",VLOOKUP($AP$4,'入力用シート'!$A$4:$FT$903,93,FALSE))</f>
        <v>A</v>
      </c>
      <c r="AD28" s="43"/>
      <c r="AE28" s="107"/>
      <c r="AF28" s="108"/>
      <c r="AG28" s="107"/>
      <c r="AH28" s="108"/>
      <c r="AI28" s="107"/>
      <c r="AJ28" s="230"/>
      <c r="AK28" s="1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ht="12" customHeight="1">
      <c r="A29" s="8"/>
      <c r="B29" s="177"/>
      <c r="C29" s="70" t="s">
        <v>5</v>
      </c>
      <c r="D29" s="58" t="s">
        <v>101</v>
      </c>
      <c r="E29" s="59"/>
      <c r="F29" s="59"/>
      <c r="G29" s="59"/>
      <c r="H29" s="59"/>
      <c r="I29" s="59"/>
      <c r="J29" s="60"/>
      <c r="K29" s="20" t="str">
        <f>IF(VLOOKUP($AP$4,'入力用シート'!$A$4:$FT$903,37,FALSE)="","",VLOOKUP($AP$4,'入力用シート'!$A$4:$FT$903,37,FALSE))</f>
        <v>A</v>
      </c>
      <c r="L29" s="20" t="str">
        <f>IF(VLOOKUP($AP$4,'入力用シート'!$A$4:$FT$903,74,FALSE)="","",VLOOKUP($AP$4,'入力用シート'!$A$4:$FT$903,74,FALSE))</f>
        <v>A</v>
      </c>
      <c r="M29" s="40" t="str">
        <f>IF(VLOOKUP($AP$4,'入力用シート'!$A$4:$FT$903,107,FALSE)="","",VLOOKUP($AP$4,'入力用シート'!$A$4:$FT$903,107,FALSE))</f>
        <v>A</v>
      </c>
      <c r="N29" s="103">
        <f>IF(VLOOKUP($AP$4,'入力用シート'!$A$4:$FT$903,128,FALSE)="","",VLOOKUP($AP$4,'入力用シート'!$A$4:$FT$903,128,FALSE))</f>
        <v>5</v>
      </c>
      <c r="O29" s="104"/>
      <c r="P29" s="103">
        <f>IF(VLOOKUP($AP$4,'入力用シート'!$A$4:$FT$903,137,FALSE)="","",VLOOKUP($AP$4,'入力用シート'!$A$4:$FT$903,137,FALSE))</f>
        <v>5</v>
      </c>
      <c r="Q29" s="104"/>
      <c r="R29" s="103">
        <f>IF(VLOOKUP($AP$4,'入力用シート'!$A$4:$FT$903,146,FALSE)="","",VLOOKUP($AP$4,'入力用シート'!$A$4:$FT$903,146,FALSE))</f>
        <v>5</v>
      </c>
      <c r="S29" s="104"/>
      <c r="T29" s="76" t="s">
        <v>108</v>
      </c>
      <c r="U29" s="58" t="s">
        <v>101</v>
      </c>
      <c r="V29" s="59"/>
      <c r="W29" s="59"/>
      <c r="X29" s="59"/>
      <c r="Y29" s="59"/>
      <c r="Z29" s="59"/>
      <c r="AA29" s="60"/>
      <c r="AB29" s="20" t="str">
        <f>IF(VLOOKUP($AP$4,'入力用シート'!$A$4:$FT$903,57,FALSE)="","",VLOOKUP($AP$4,'入力用シート'!$A$4:$FT$903,57,FALSE))</f>
        <v>A</v>
      </c>
      <c r="AC29" s="20" t="str">
        <f>IF(VLOOKUP($AP$4,'入力用シート'!$A$4:$FT$903,94,FALSE)="","",VLOOKUP($AP$4,'入力用シート'!$A$4:$FT$903,94,FALSE))</f>
        <v>A</v>
      </c>
      <c r="AD29" s="40" t="str">
        <f>IF(VLOOKUP($AP$4,'入力用シート'!$A$4:$FT$903,122,FALSE)="","",VLOOKUP($AP$4,'入力用シート'!$A$4:$FT$903,122,FALSE))</f>
        <v>A</v>
      </c>
      <c r="AE29" s="103">
        <f>IF(VLOOKUP($AP$4,'入力用シート'!$A$4:$FT$903,133,FALSE)="","",VLOOKUP($AP$4,'入力用シート'!$A$4:$FT$903,133,FALSE))</f>
        <v>5</v>
      </c>
      <c r="AF29" s="104"/>
      <c r="AG29" s="103">
        <f>IF(VLOOKUP($AP$4,'入力用シート'!$A$4:$FT$903,142,FALSE)="","",VLOOKUP($AP$4,'入力用シート'!$A$4:$FT$903,142,FALSE))</f>
        <v>5</v>
      </c>
      <c r="AH29" s="104"/>
      <c r="AI29" s="103">
        <f>IF(VLOOKUP($AP$4,'入力用シート'!$A$4:$FT$903,151,FALSE)="","",VLOOKUP($AP$4,'入力用シート'!$A$4:$FT$903,151,FALSE))</f>
        <v>5</v>
      </c>
      <c r="AJ29" s="228"/>
      <c r="AK29" s="1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ht="12" customHeight="1">
      <c r="A30" s="8"/>
      <c r="B30" s="177"/>
      <c r="C30" s="71"/>
      <c r="D30" s="58" t="s">
        <v>105</v>
      </c>
      <c r="E30" s="59"/>
      <c r="F30" s="59"/>
      <c r="G30" s="59"/>
      <c r="H30" s="59"/>
      <c r="I30" s="59"/>
      <c r="J30" s="60"/>
      <c r="K30" s="20" t="str">
        <f>IF(VLOOKUP($AP$4,'入力用シート'!$A$4:$FT$903,38,FALSE)="","",VLOOKUP($AP$4,'入力用シート'!$A$4:$FT$903,38,FALSE))</f>
        <v>A</v>
      </c>
      <c r="L30" s="20" t="str">
        <f>IF(VLOOKUP($AP$4,'入力用シート'!$A$4:$FT$903,75,FALSE)="","",VLOOKUP($AP$4,'入力用シート'!$A$4:$FT$903,75,FALSE))</f>
        <v>A</v>
      </c>
      <c r="M30" s="41" t="str">
        <f>IF(VLOOKUP($AP$4,'入力用シート'!$A$4:$FT$903,108,FALSE)="","",VLOOKUP($AP$4,'入力用シート'!$A$4:$FT$903,108,FALSE))</f>
        <v>A</v>
      </c>
      <c r="N30" s="105"/>
      <c r="O30" s="106"/>
      <c r="P30" s="105"/>
      <c r="Q30" s="106"/>
      <c r="R30" s="105"/>
      <c r="S30" s="106"/>
      <c r="T30" s="77"/>
      <c r="U30" s="58" t="s">
        <v>115</v>
      </c>
      <c r="V30" s="59"/>
      <c r="W30" s="59"/>
      <c r="X30" s="59"/>
      <c r="Y30" s="59"/>
      <c r="Z30" s="59"/>
      <c r="AA30" s="60"/>
      <c r="AB30" s="20" t="str">
        <f>IF(VLOOKUP($AP$4,'入力用シート'!$A$4:$FT$903,58,FALSE)="","",VLOOKUP($AP$4,'入力用シート'!$A$4:$FT$903,58,FALSE))</f>
        <v>A</v>
      </c>
      <c r="AC30" s="20" t="str">
        <f>IF(VLOOKUP($AP$4,'入力用シート'!$A$4:$FT$903,95,FALSE)="","",VLOOKUP($AP$4,'入力用シート'!$A$4:$FT$903,95,FALSE))</f>
        <v>A</v>
      </c>
      <c r="AD30" s="41" t="str">
        <f>IF(VLOOKUP($AP$4,'入力用シート'!$A$4:$FT$903,123,FALSE)="","",VLOOKUP($AP$4,'入力用シート'!$A$4:$FT$903,123,FALSE))</f>
        <v>A</v>
      </c>
      <c r="AE30" s="105"/>
      <c r="AF30" s="106"/>
      <c r="AG30" s="105"/>
      <c r="AH30" s="106"/>
      <c r="AI30" s="105"/>
      <c r="AJ30" s="229"/>
      <c r="AK30" s="1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ht="12" customHeight="1">
      <c r="A31" s="8"/>
      <c r="B31" s="177"/>
      <c r="C31" s="71"/>
      <c r="D31" s="58" t="s">
        <v>103</v>
      </c>
      <c r="E31" s="59"/>
      <c r="F31" s="59"/>
      <c r="G31" s="59"/>
      <c r="H31" s="59"/>
      <c r="I31" s="59"/>
      <c r="J31" s="60"/>
      <c r="K31" s="20" t="str">
        <f>IF(VLOOKUP($AP$4,'入力用シート'!$A$4:$FT$903,39,FALSE)="","",VLOOKUP($AP$4,'入力用シート'!$A$4:$FT$903,39,FALSE))</f>
        <v>A</v>
      </c>
      <c r="L31" s="20" t="str">
        <f>IF(VLOOKUP($AP$4,'入力用シート'!$A$4:$FT$903,76,FALSE)="","",VLOOKUP($AP$4,'入力用シート'!$A$4:$FT$903,76,FALSE))</f>
        <v>A</v>
      </c>
      <c r="M31" s="42" t="str">
        <f>IF(VLOOKUP($AP$4,'入力用シート'!$A$4:$FT$903,109,FALSE)="","",VLOOKUP($AP$4,'入力用シート'!$A$4:$FT$903,109,FALSE))</f>
        <v>A</v>
      </c>
      <c r="N31" s="105"/>
      <c r="O31" s="106"/>
      <c r="P31" s="105"/>
      <c r="Q31" s="106"/>
      <c r="R31" s="105"/>
      <c r="S31" s="106"/>
      <c r="T31" s="77"/>
      <c r="U31" s="58" t="s">
        <v>116</v>
      </c>
      <c r="V31" s="59"/>
      <c r="W31" s="59"/>
      <c r="X31" s="59"/>
      <c r="Y31" s="59"/>
      <c r="Z31" s="59"/>
      <c r="AA31" s="60"/>
      <c r="AB31" s="20" t="str">
        <f>IF(VLOOKUP($AP$4,'入力用シート'!$A$4:$FT$903,59,FALSE)="","",VLOOKUP($AP$4,'入力用シート'!$A$4:$FT$903,59,FALSE))</f>
        <v>A</v>
      </c>
      <c r="AC31" s="20" t="str">
        <f>IF(VLOOKUP($AP$4,'入力用シート'!$A$4:$FT$903,96,FALSE)="","",VLOOKUP($AP$4,'入力用シート'!$A$4:$FT$903,96,FALSE))</f>
        <v>A</v>
      </c>
      <c r="AD31" s="42" t="str">
        <f>IF(VLOOKUP($AP$4,'入力用シート'!$A$4:$FT$903,124,FALSE)="","",VLOOKUP($AP$4,'入力用シート'!$A$4:$FT$903,124,FALSE))</f>
        <v>A</v>
      </c>
      <c r="AE31" s="105"/>
      <c r="AF31" s="106"/>
      <c r="AG31" s="105"/>
      <c r="AH31" s="106"/>
      <c r="AI31" s="105"/>
      <c r="AJ31" s="229"/>
      <c r="AK31" s="1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ht="12" customHeight="1">
      <c r="A32" s="8"/>
      <c r="B32" s="177"/>
      <c r="C32" s="72"/>
      <c r="D32" s="55" t="s">
        <v>98</v>
      </c>
      <c r="E32" s="56"/>
      <c r="F32" s="56"/>
      <c r="G32" s="56"/>
      <c r="H32" s="56"/>
      <c r="I32" s="56"/>
      <c r="J32" s="57"/>
      <c r="K32" s="20" t="str">
        <f>IF(VLOOKUP($AP$4,'入力用シート'!$A$4:$FT$903,40,FALSE)="","",VLOOKUP($AP$4,'入力用シート'!$A$4:$FT$903,40,FALSE))</f>
        <v>A</v>
      </c>
      <c r="L32" s="20" t="str">
        <f>IF(VLOOKUP($AP$4,'入力用シート'!$A$4:$FT$903,77,FALSE)="","",VLOOKUP($AP$4,'入力用シート'!$A$4:$FT$903,77,FALSE))</f>
        <v>A</v>
      </c>
      <c r="M32" s="43"/>
      <c r="N32" s="107"/>
      <c r="O32" s="108"/>
      <c r="P32" s="107"/>
      <c r="Q32" s="108"/>
      <c r="R32" s="107"/>
      <c r="S32" s="108"/>
      <c r="T32" s="78"/>
      <c r="U32" s="55" t="s">
        <v>98</v>
      </c>
      <c r="V32" s="56"/>
      <c r="W32" s="56"/>
      <c r="X32" s="56"/>
      <c r="Y32" s="56"/>
      <c r="Z32" s="56"/>
      <c r="AA32" s="57"/>
      <c r="AB32" s="20" t="str">
        <f>IF(VLOOKUP($AP$4,'入力用シート'!$A$4:$FT$903,60,FALSE)="","",VLOOKUP($AP$4,'入力用シート'!$A$4:$FT$903,60,FALSE))</f>
        <v>A</v>
      </c>
      <c r="AC32" s="20" t="str">
        <f>IF(VLOOKUP($AP$4,'入力用シート'!$A$4:$FT$903,97,FALSE)="","",VLOOKUP($AP$4,'入力用シート'!$A$4:$FT$903,97,FALSE))</f>
        <v>A</v>
      </c>
      <c r="AD32" s="43"/>
      <c r="AE32" s="107"/>
      <c r="AF32" s="108"/>
      <c r="AG32" s="107"/>
      <c r="AH32" s="108"/>
      <c r="AI32" s="107"/>
      <c r="AJ32" s="230"/>
      <c r="AK32" s="1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12" customHeight="1">
      <c r="A33" s="8"/>
      <c r="B33" s="177"/>
      <c r="C33" s="73" t="s">
        <v>94</v>
      </c>
      <c r="D33" s="58" t="s">
        <v>101</v>
      </c>
      <c r="E33" s="59"/>
      <c r="F33" s="59"/>
      <c r="G33" s="59"/>
      <c r="H33" s="59"/>
      <c r="I33" s="59"/>
      <c r="J33" s="60"/>
      <c r="K33" s="20" t="str">
        <f>IF(VLOOKUP($AP$4,'入力用シート'!$A$4:$FT$903,41,FALSE)="","",VLOOKUP($AP$4,'入力用シート'!$A$4:$FT$903,41,FALSE))</f>
        <v>A</v>
      </c>
      <c r="L33" s="20" t="str">
        <f>IF(VLOOKUP($AP$4,'入力用シート'!$A$4:$FT$903,78,FALSE)="","",VLOOKUP($AP$4,'入力用シート'!$A$4:$FT$903,78,FALSE))</f>
        <v>A</v>
      </c>
      <c r="M33" s="40" t="str">
        <f>IF(VLOOKUP($AP$4,'入力用シート'!$A$4:$FT$903,110,FALSE)="","",VLOOKUP($AP$4,'入力用シート'!$A$4:$FT$903,110,FALSE))</f>
        <v>A</v>
      </c>
      <c r="N33" s="103">
        <f>IF(VLOOKUP($AP$4,'入力用シート'!$A$4:$FT$903,129,FALSE)="","",VLOOKUP($AP$4,'入力用シート'!$A$4:$FT$903,129,FALSE))</f>
        <v>5</v>
      </c>
      <c r="O33" s="104"/>
      <c r="P33" s="103">
        <f>IF(VLOOKUP($AP$4,'入力用シート'!$A$4:$FT$903,138,FALSE)="","",VLOOKUP($AP$4,'入力用シート'!$A$4:$FT$903,138,FALSE))</f>
        <v>5</v>
      </c>
      <c r="Q33" s="104"/>
      <c r="R33" s="103">
        <f>IF(VLOOKUP($AP$4,'入力用シート'!$A$4:$FT$903,147,FALSE)="","",VLOOKUP($AP$4,'入力用シート'!$A$4:$FT$903,147,FALSE))</f>
        <v>5</v>
      </c>
      <c r="S33" s="104"/>
      <c r="T33" s="209" t="s">
        <v>81</v>
      </c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39">
        <f>IF(SUM(AE16:AF32)=0,"",SUM(AE16:AF32))</f>
        <v>20</v>
      </c>
      <c r="AF33" s="239"/>
      <c r="AG33" s="243">
        <f>IF(SUM(AG16:AH32)=0,"",SUM(AG16:AH32))</f>
        <v>20</v>
      </c>
      <c r="AH33" s="244"/>
      <c r="AI33" s="243">
        <f>IF(SUM(AI16:AJ32)=0,"",SUM(AI16:AJ32))</f>
        <v>20</v>
      </c>
      <c r="AJ33" s="247"/>
      <c r="AK33" s="1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ht="12" customHeight="1">
      <c r="A34" s="8"/>
      <c r="B34" s="177"/>
      <c r="C34" s="74"/>
      <c r="D34" s="58" t="s">
        <v>106</v>
      </c>
      <c r="E34" s="59"/>
      <c r="F34" s="59"/>
      <c r="G34" s="59"/>
      <c r="H34" s="59"/>
      <c r="I34" s="59"/>
      <c r="J34" s="60"/>
      <c r="K34" s="20" t="str">
        <f>IF(VLOOKUP($AP$4,'入力用シート'!$A$4:$FT$903,42,FALSE)="","",VLOOKUP($AP$4,'入力用シート'!$A$4:$FT$903,42,FALSE))</f>
        <v>A</v>
      </c>
      <c r="L34" s="20" t="str">
        <f>IF(VLOOKUP($AP$4,'入力用シート'!$A$4:$FT$903,79,FALSE)="","",VLOOKUP($AP$4,'入力用シート'!$A$4:$FT$903,79,FALSE))</f>
        <v>A</v>
      </c>
      <c r="M34" s="41" t="str">
        <f>IF(VLOOKUP($AP$4,'入力用シート'!$A$4:$FT$903,111,FALSE)="","",VLOOKUP($AP$4,'入力用シート'!$A$4:$FT$903,111,FALSE))</f>
        <v>A</v>
      </c>
      <c r="N34" s="105"/>
      <c r="O34" s="106"/>
      <c r="P34" s="105"/>
      <c r="Q34" s="106"/>
      <c r="R34" s="105"/>
      <c r="S34" s="106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39"/>
      <c r="AF34" s="239"/>
      <c r="AG34" s="245"/>
      <c r="AH34" s="246"/>
      <c r="AI34" s="245"/>
      <c r="AJ34" s="248"/>
      <c r="AK34" s="1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ht="12" customHeight="1">
      <c r="A35" s="8"/>
      <c r="B35" s="177"/>
      <c r="C35" s="74"/>
      <c r="D35" s="58" t="s">
        <v>107</v>
      </c>
      <c r="E35" s="59"/>
      <c r="F35" s="59"/>
      <c r="G35" s="59"/>
      <c r="H35" s="59"/>
      <c r="I35" s="59"/>
      <c r="J35" s="60"/>
      <c r="K35" s="20" t="str">
        <f>IF(VLOOKUP($AP$4,'入力用シート'!$A$4:$FT$903,43,FALSE)="","",VLOOKUP($AP$4,'入力用シート'!$A$4:$FT$903,43,FALSE))</f>
        <v>A</v>
      </c>
      <c r="L35" s="20" t="str">
        <f>IF(VLOOKUP($AP$4,'入力用シート'!$A$4:$FT$903,80,FALSE)="","",VLOOKUP($AP$4,'入力用シート'!$A$4:$FT$903,80,FALSE))</f>
        <v>A</v>
      </c>
      <c r="M35" s="42" t="str">
        <f>IF(VLOOKUP($AP$4,'入力用シート'!$A$4:$FT$903,112,FALSE)="","",VLOOKUP($AP$4,'入力用シート'!$A$4:$FT$903,112,FALSE))</f>
        <v>A</v>
      </c>
      <c r="N35" s="105"/>
      <c r="O35" s="106"/>
      <c r="P35" s="105"/>
      <c r="Q35" s="106"/>
      <c r="R35" s="105"/>
      <c r="S35" s="106"/>
      <c r="T35" s="209" t="s">
        <v>82</v>
      </c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39">
        <f>IF(SUM(N37,AE33)=0,"",SUM(N37,AE33))</f>
        <v>45</v>
      </c>
      <c r="AF35" s="239"/>
      <c r="AG35" s="243">
        <f>IF(SUM(P37,AG33)=0,"",SUM(P37,AG33))</f>
        <v>45</v>
      </c>
      <c r="AH35" s="244"/>
      <c r="AI35" s="243">
        <f>IF(SUM(R37,AI33)=0,"",SUM(R37,AI33))</f>
        <v>45</v>
      </c>
      <c r="AJ35" s="247"/>
      <c r="AK35" s="1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12" customHeight="1">
      <c r="A36" s="8"/>
      <c r="B36" s="177"/>
      <c r="C36" s="75"/>
      <c r="D36" s="55" t="s">
        <v>98</v>
      </c>
      <c r="E36" s="56"/>
      <c r="F36" s="56"/>
      <c r="G36" s="56"/>
      <c r="H36" s="56"/>
      <c r="I36" s="56"/>
      <c r="J36" s="57"/>
      <c r="K36" s="20" t="str">
        <f>IF(VLOOKUP($AP$4,'入力用シート'!$A$4:$FT$903,44,FALSE)="","",VLOOKUP($AP$4,'入力用シート'!$A$4:$FT$903,44,FALSE))</f>
        <v>A</v>
      </c>
      <c r="L36" s="20" t="str">
        <f>IF(VLOOKUP($AP$4,'入力用シート'!$A$4:$FT$903,81,FALSE)="","",VLOOKUP($AP$4,'入力用シート'!$A$4:$FT$903,81,FALSE))</f>
        <v>A</v>
      </c>
      <c r="M36" s="43"/>
      <c r="N36" s="107"/>
      <c r="O36" s="108"/>
      <c r="P36" s="107"/>
      <c r="Q36" s="108"/>
      <c r="R36" s="107"/>
      <c r="S36" s="108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39"/>
      <c r="AF36" s="239"/>
      <c r="AG36" s="245"/>
      <c r="AH36" s="246"/>
      <c r="AI36" s="245"/>
      <c r="AJ36" s="248"/>
      <c r="AK36" s="1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ht="12" customHeight="1">
      <c r="A37" s="8"/>
      <c r="B37" s="177"/>
      <c r="C37" s="93" t="s">
        <v>13</v>
      </c>
      <c r="D37" s="94"/>
      <c r="E37" s="94"/>
      <c r="F37" s="94"/>
      <c r="G37" s="94"/>
      <c r="H37" s="94"/>
      <c r="I37" s="94"/>
      <c r="J37" s="94"/>
      <c r="K37" s="94"/>
      <c r="L37" s="94"/>
      <c r="M37" s="95"/>
      <c r="N37" s="243">
        <f>IF(SUM(N16:O36)=0,"",SUM(N16:O36))</f>
        <v>25</v>
      </c>
      <c r="O37" s="244"/>
      <c r="P37" s="243">
        <f>IF(SUM(P16:Q36)=0,"",SUM(P16:Q36))</f>
        <v>25</v>
      </c>
      <c r="Q37" s="244"/>
      <c r="R37" s="243">
        <f>IF(SUM(R16:S36)=0,"",SUM(R16:S36))</f>
        <v>25</v>
      </c>
      <c r="S37" s="244"/>
      <c r="T37" s="209" t="s">
        <v>79</v>
      </c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39">
        <f>IF(SUM(AE35:AJ36)=0,"",SUM(AE35:AJ36))</f>
        <v>135</v>
      </c>
      <c r="AF37" s="239"/>
      <c r="AG37" s="239"/>
      <c r="AH37" s="239"/>
      <c r="AI37" s="239"/>
      <c r="AJ37" s="240"/>
      <c r="AK37" s="1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ht="12" customHeight="1">
      <c r="A38" s="8"/>
      <c r="B38" s="177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8"/>
      <c r="N38" s="319"/>
      <c r="O38" s="320"/>
      <c r="P38" s="285"/>
      <c r="Q38" s="286"/>
      <c r="R38" s="285"/>
      <c r="S38" s="286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41"/>
      <c r="AF38" s="241"/>
      <c r="AG38" s="241"/>
      <c r="AH38" s="241"/>
      <c r="AI38" s="241"/>
      <c r="AJ38" s="242"/>
      <c r="AK38" s="1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ht="12" customHeight="1">
      <c r="A39" s="8"/>
      <c r="B39" s="177"/>
      <c r="C39" s="61" t="s">
        <v>77</v>
      </c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296">
        <f>IF(SUM(N37:S38)=0,"",SUM(N37:S38))</f>
        <v>75</v>
      </c>
      <c r="O39" s="297"/>
      <c r="P39" s="297"/>
      <c r="Q39" s="297"/>
      <c r="R39" s="297"/>
      <c r="S39" s="298"/>
      <c r="T39" s="321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3"/>
      <c r="AK39" s="1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ht="12" customHeight="1">
      <c r="A40" s="8"/>
      <c r="B40" s="177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285"/>
      <c r="O40" s="299"/>
      <c r="P40" s="299"/>
      <c r="Q40" s="299"/>
      <c r="R40" s="299"/>
      <c r="S40" s="300"/>
      <c r="T40" s="324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6"/>
      <c r="AK40" s="1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ht="12" customHeight="1">
      <c r="A41" s="8"/>
      <c r="B41" s="177"/>
      <c r="C41" s="301" t="s">
        <v>83</v>
      </c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3"/>
      <c r="AK41" s="1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ht="12" customHeight="1">
      <c r="A42" s="8"/>
      <c r="B42" s="206"/>
      <c r="C42" s="287" t="str">
        <f>IF(VLOOKUP($AP$4,'入力用シート'!$A$4:$FT$903,152,FALSE)="","",VLOOKUP($AP$4,'入力用シート'!$A$4:$FT$903,152,FALSE))</f>
        <v>　この単元では，将来の町の姿を考えて，自分たちが求める町の在り方を政策として企画立案し，関係者を招いてプレゼンテーションすることを通して，町づくりに参画しようとすることをねらったものである。</v>
      </c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9"/>
      <c r="AK42" s="1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ht="12" customHeight="1">
      <c r="A43" s="8"/>
      <c r="B43" s="206"/>
      <c r="C43" s="290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2"/>
      <c r="AK43" s="1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12" customHeight="1">
      <c r="A44" s="8"/>
      <c r="B44" s="206"/>
      <c r="C44" s="290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2"/>
      <c r="AK44" s="1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12" customHeight="1">
      <c r="A45" s="8"/>
      <c r="B45" s="207"/>
      <c r="C45" s="293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5"/>
      <c r="AK45" s="1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ht="12" customHeight="1">
      <c r="A46" s="8"/>
      <c r="B46" s="176" t="s">
        <v>31</v>
      </c>
      <c r="C46" s="316" t="s">
        <v>78</v>
      </c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8"/>
      <c r="S46" s="310" t="s">
        <v>84</v>
      </c>
      <c r="T46" s="22"/>
      <c r="U46" s="23"/>
      <c r="V46" s="99" t="s">
        <v>85</v>
      </c>
      <c r="W46" s="100"/>
      <c r="X46" s="101" t="s">
        <v>58</v>
      </c>
      <c r="Y46" s="101"/>
      <c r="Z46" s="101" t="s">
        <v>55</v>
      </c>
      <c r="AA46" s="101"/>
      <c r="AB46" s="101" t="s">
        <v>56</v>
      </c>
      <c r="AC46" s="101"/>
      <c r="AD46" s="2" t="s">
        <v>76</v>
      </c>
      <c r="AE46" s="3"/>
      <c r="AF46" s="3"/>
      <c r="AG46" s="3"/>
      <c r="AH46" s="3"/>
      <c r="AI46" s="3"/>
      <c r="AJ46" s="4"/>
      <c r="AK46" s="1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13.5" customHeight="1">
      <c r="A47" s="8"/>
      <c r="B47" s="177"/>
      <c r="C47" s="90" t="s">
        <v>22</v>
      </c>
      <c r="D47" s="90"/>
      <c r="E47" s="90"/>
      <c r="F47" s="90"/>
      <c r="G47" s="90"/>
      <c r="H47" s="90"/>
      <c r="I47" s="208" t="str">
        <f>IF(VLOOKUP($AP$4,'入力用シート'!$A$4:$FT$903,153,FALSE)="","",VLOOKUP($AP$4,'入力用シート'!$A$4:$FT$903,153,FALSE))</f>
        <v>〇</v>
      </c>
      <c r="J47" s="208"/>
      <c r="K47" s="90" t="s">
        <v>27</v>
      </c>
      <c r="L47" s="90"/>
      <c r="M47" s="90"/>
      <c r="N47" s="90"/>
      <c r="O47" s="90"/>
      <c r="P47" s="90"/>
      <c r="Q47" s="211" t="str">
        <f>IF(VLOOKUP($AP$4,'入力用シート'!$A$4:$FT$903,158,FALSE)="","",VLOOKUP($AP$4,'入力用シート'!$A$4:$FT$903,158,FALSE))</f>
        <v>〇</v>
      </c>
      <c r="R47" s="212"/>
      <c r="S47" s="311"/>
      <c r="T47" s="314" t="s">
        <v>86</v>
      </c>
      <c r="U47" s="315"/>
      <c r="V47" s="24"/>
      <c r="W47" s="25"/>
      <c r="X47" s="102"/>
      <c r="Y47" s="102"/>
      <c r="Z47" s="102"/>
      <c r="AA47" s="102"/>
      <c r="AB47" s="102"/>
      <c r="AC47" s="102"/>
      <c r="AD47" s="304" t="str">
        <f>IF(VLOOKUP($AP$4,'入力用シート'!$A$4:$FT$903,175,FALSE)="","",VLOOKUP($AP$4,'入力用シート'!$A$4:$FT$903,175,FALSE))</f>
        <v>1年次　出席停止5(インフルエンザ5)</v>
      </c>
      <c r="AE47" s="305"/>
      <c r="AF47" s="305"/>
      <c r="AG47" s="305"/>
      <c r="AH47" s="305"/>
      <c r="AI47" s="305"/>
      <c r="AJ47" s="306"/>
      <c r="AK47" s="1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ht="13.5" customHeight="1">
      <c r="A48" s="8"/>
      <c r="B48" s="177"/>
      <c r="C48" s="90" t="s">
        <v>23</v>
      </c>
      <c r="D48" s="90"/>
      <c r="E48" s="90"/>
      <c r="F48" s="90"/>
      <c r="G48" s="90"/>
      <c r="H48" s="90"/>
      <c r="I48" s="208" t="str">
        <f>IF(VLOOKUP($AP$4,'入力用シート'!$A$4:$FT$903,154,FALSE)="","",VLOOKUP($AP$4,'入力用シート'!$A$4:$FT$903,154,FALSE))</f>
        <v>〇</v>
      </c>
      <c r="J48" s="208"/>
      <c r="K48" s="90" t="s">
        <v>28</v>
      </c>
      <c r="L48" s="90"/>
      <c r="M48" s="90"/>
      <c r="N48" s="90"/>
      <c r="O48" s="90"/>
      <c r="P48" s="90"/>
      <c r="Q48" s="211" t="str">
        <f>IF(VLOOKUP($AP$4,'入力用シート'!$A$4:$FT$903,159,FALSE)="","",VLOOKUP($AP$4,'入力用シート'!$A$4:$FT$903,159,FALSE))</f>
        <v>〇</v>
      </c>
      <c r="R48" s="212"/>
      <c r="S48" s="311"/>
      <c r="T48" s="89" t="s">
        <v>51</v>
      </c>
      <c r="U48" s="89"/>
      <c r="V48" s="89"/>
      <c r="W48" s="89"/>
      <c r="X48" s="109">
        <f>IF(VLOOKUP($AP$4,'入力用シート'!$A$4:$FT$903,163,FALSE)="","",VLOOKUP($AP$4,'入力用シート'!$A$4:$FT$903,163,FALSE))</f>
        <v>5</v>
      </c>
      <c r="Y48" s="109"/>
      <c r="Z48" s="91">
        <f>IF(VLOOKUP($AP$4,'入力用シート'!$A$4:$FT$903,167,FALSE)="","",VLOOKUP($AP$4,'入力用シート'!$A$4:$FT$903,167,FALSE))</f>
        <v>0</v>
      </c>
      <c r="AA48" s="91"/>
      <c r="AB48" s="88">
        <f>IF(VLOOKUP($AP$4,'入力用シート'!$A$4:$FT$903,171,FALSE)="","",VLOOKUP($AP$4,'入力用シート'!$A$4:$FT$903,171,FALSE))</f>
        <v>0</v>
      </c>
      <c r="AC48" s="88"/>
      <c r="AD48" s="304"/>
      <c r="AE48" s="305"/>
      <c r="AF48" s="305"/>
      <c r="AG48" s="305"/>
      <c r="AH48" s="305"/>
      <c r="AI48" s="305"/>
      <c r="AJ48" s="306"/>
      <c r="AK48" s="1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13.5" customHeight="1">
      <c r="A49" s="8"/>
      <c r="B49" s="177"/>
      <c r="C49" s="90" t="s">
        <v>24</v>
      </c>
      <c r="D49" s="90"/>
      <c r="E49" s="90"/>
      <c r="F49" s="90"/>
      <c r="G49" s="90"/>
      <c r="H49" s="90"/>
      <c r="I49" s="208" t="str">
        <f>IF(VLOOKUP($AP$4,'入力用シート'!$A$4:$FT$903,155,FALSE)="","",VLOOKUP($AP$4,'入力用シート'!$A$4:$FT$903,155,FALSE))</f>
        <v>〇</v>
      </c>
      <c r="J49" s="208"/>
      <c r="K49" s="90" t="s">
        <v>29</v>
      </c>
      <c r="L49" s="90"/>
      <c r="M49" s="90"/>
      <c r="N49" s="90"/>
      <c r="O49" s="90"/>
      <c r="P49" s="90"/>
      <c r="Q49" s="211" t="str">
        <f>IF(VLOOKUP($AP$4,'入力用シート'!$A$4:$FT$903,160,FALSE)="","",VLOOKUP($AP$4,'入力用シート'!$A$4:$FT$903,160,FALSE))</f>
        <v>〇</v>
      </c>
      <c r="R49" s="212"/>
      <c r="S49" s="311"/>
      <c r="T49" s="213" t="s">
        <v>52</v>
      </c>
      <c r="U49" s="213"/>
      <c r="V49" s="213"/>
      <c r="W49" s="213"/>
      <c r="X49" s="91">
        <f>IF(VLOOKUP($AP$4,'入力用シート'!$A$4:$FT$903,164,FALSE)="","",VLOOKUP($AP$4,'入力用シート'!$A$4:$FT$903,164,FALSE))</f>
        <v>0</v>
      </c>
      <c r="Y49" s="91"/>
      <c r="Z49" s="91">
        <f>IF(VLOOKUP($AP$4,'入力用シート'!$A$4:$FT$903,168,FALSE)="","",VLOOKUP($AP$4,'入力用シート'!$A$4:$FT$903,168,FALSE))</f>
        <v>0</v>
      </c>
      <c r="AA49" s="91"/>
      <c r="AB49" s="88">
        <f>IF(VLOOKUP($AP$4,'入力用シート'!$A$4:$FT$903,172,FALSE)="","",VLOOKUP($AP$4,'入力用シート'!$A$4:$FT$903,172,FALSE))</f>
        <v>0</v>
      </c>
      <c r="AC49" s="88"/>
      <c r="AD49" s="304"/>
      <c r="AE49" s="305"/>
      <c r="AF49" s="305"/>
      <c r="AG49" s="305"/>
      <c r="AH49" s="305"/>
      <c r="AI49" s="305"/>
      <c r="AJ49" s="306"/>
      <c r="AK49" s="1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ht="13.5" customHeight="1">
      <c r="A50" s="8"/>
      <c r="B50" s="177"/>
      <c r="C50" s="90" t="s">
        <v>25</v>
      </c>
      <c r="D50" s="90"/>
      <c r="E50" s="90"/>
      <c r="F50" s="90"/>
      <c r="G50" s="90"/>
      <c r="H50" s="90"/>
      <c r="I50" s="208" t="str">
        <f>IF(VLOOKUP($AP$4,'入力用シート'!$A$4:$FT$903,156,FALSE)="","",VLOOKUP($AP$4,'入力用シート'!$A$4:$FT$903,156,FALSE))</f>
        <v>〇</v>
      </c>
      <c r="J50" s="208"/>
      <c r="K50" s="90" t="s">
        <v>48</v>
      </c>
      <c r="L50" s="90"/>
      <c r="M50" s="90"/>
      <c r="N50" s="90"/>
      <c r="O50" s="90"/>
      <c r="P50" s="90"/>
      <c r="Q50" s="211" t="str">
        <f>IF(VLOOKUP($AP$4,'入力用シート'!$A$4:$FT$903,161,FALSE)="","",VLOOKUP($AP$4,'入力用シート'!$A$4:$FT$903,161,FALSE))</f>
        <v>〇</v>
      </c>
      <c r="R50" s="212"/>
      <c r="S50" s="311"/>
      <c r="T50" s="213" t="s">
        <v>53</v>
      </c>
      <c r="U50" s="213"/>
      <c r="V50" s="213"/>
      <c r="W50" s="213"/>
      <c r="X50" s="91">
        <f>IF(VLOOKUP($AP$4,'入力用シート'!$A$4:$FT$903,165,FALSE)="","",VLOOKUP($AP$4,'入力用シート'!$A$4:$FT$903,165,FALSE))</f>
        <v>0</v>
      </c>
      <c r="Y50" s="91"/>
      <c r="Z50" s="91">
        <f>IF(VLOOKUP($AP$4,'入力用シート'!$A$4:$FT$903,169,FALSE)="","",VLOOKUP($AP$4,'入力用シート'!$A$4:$FT$903,169,FALSE))</f>
        <v>0</v>
      </c>
      <c r="AA50" s="91"/>
      <c r="AB50" s="88">
        <f>IF(VLOOKUP($AP$4,'入力用シート'!$A$4:$FT$903,173,FALSE)="","",VLOOKUP($AP$4,'入力用シート'!$A$4:$FT$903,173,FALSE))</f>
        <v>0</v>
      </c>
      <c r="AC50" s="88"/>
      <c r="AD50" s="304"/>
      <c r="AE50" s="305"/>
      <c r="AF50" s="305"/>
      <c r="AG50" s="305"/>
      <c r="AH50" s="305"/>
      <c r="AI50" s="305"/>
      <c r="AJ50" s="306"/>
      <c r="AK50" s="1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ht="13.5" customHeight="1">
      <c r="A51" s="8"/>
      <c r="B51" s="178"/>
      <c r="C51" s="90" t="s">
        <v>26</v>
      </c>
      <c r="D51" s="90"/>
      <c r="E51" s="90"/>
      <c r="F51" s="90"/>
      <c r="G51" s="90"/>
      <c r="H51" s="90"/>
      <c r="I51" s="208" t="str">
        <f>IF(VLOOKUP($AP$4,'入力用シート'!$A$4:$FT$903,157,FALSE)="","",VLOOKUP($AP$4,'入力用シート'!$A$4:$FT$903,157,FALSE))</f>
        <v>〇</v>
      </c>
      <c r="J51" s="208"/>
      <c r="K51" s="90" t="s">
        <v>30</v>
      </c>
      <c r="L51" s="90"/>
      <c r="M51" s="90"/>
      <c r="N51" s="90"/>
      <c r="O51" s="90"/>
      <c r="P51" s="90"/>
      <c r="Q51" s="211" t="str">
        <f>IF(VLOOKUP($AP$4,'入力用シート'!$A$4:$FT$903,162,FALSE)="","",VLOOKUP($AP$4,'入力用シート'!$A$4:$FT$903,162,FALSE))</f>
        <v>〇</v>
      </c>
      <c r="R51" s="212"/>
      <c r="S51" s="312"/>
      <c r="T51" s="313" t="s">
        <v>54</v>
      </c>
      <c r="U51" s="313"/>
      <c r="V51" s="313"/>
      <c r="W51" s="313"/>
      <c r="X51" s="92">
        <f>IF(VLOOKUP($AP$4,'入力用シート'!$A$4:$FT$903,166,FALSE)="","",VLOOKUP($AP$4,'入力用シート'!$A$4:$FT$903,166,FALSE))</f>
        <v>0</v>
      </c>
      <c r="Y51" s="92"/>
      <c r="Z51" s="92">
        <f>IF(VLOOKUP($AP$4,'入力用シート'!$A$4:$FT$903,170,FALSE)="","",VLOOKUP($AP$4,'入力用シート'!$A$4:$FT$903,170,FALSE))</f>
        <v>0</v>
      </c>
      <c r="AA51" s="92"/>
      <c r="AB51" s="269">
        <f>IF(VLOOKUP($AP$4,'入力用シート'!$A$4:$FT$903,174,FALSE)="","",VLOOKUP($AP$4,'入力用シート'!$A$4:$FT$903,174,FALSE))</f>
        <v>0</v>
      </c>
      <c r="AC51" s="269"/>
      <c r="AD51" s="307"/>
      <c r="AE51" s="308"/>
      <c r="AF51" s="308"/>
      <c r="AG51" s="308"/>
      <c r="AH51" s="308"/>
      <c r="AI51" s="308"/>
      <c r="AJ51" s="309"/>
      <c r="AK51" s="1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12.75" customHeight="1">
      <c r="A52" s="8"/>
      <c r="B52" s="200" t="s">
        <v>45</v>
      </c>
      <c r="C52" s="275" t="str">
        <f>IF(VLOOKUP($AP$4,'入力用シート'!$A$4:$FT$903,176,FALSE)="","",VLOOKUP($AP$4,'入力用シート'!$A$4:$FT$903,176,FALSE))</f>
        <v>　各教科とも意欲をもって学習しており、知識も豊富で理解力にすぐれている。特に社会では、歴史分野に興味が強く、歴史事象に対して多面的・多角的に考察しながら課題解決に取り組んでいる。
　目立つ存在ではないが芯はしっかりしている。常に物事を前向きに考え、向上心をもって努力を続けている。素直で温厚な性格であり、周囲の人を惹きつける魅力をもっている。
　実用英語技能検定3級取得(令和3年〇月)</v>
      </c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7"/>
      <c r="AK52" s="1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12.75" customHeight="1">
      <c r="A53" s="8"/>
      <c r="B53" s="201"/>
      <c r="C53" s="278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80"/>
      <c r="AK53" s="1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12.75" customHeight="1">
      <c r="A54" s="8"/>
      <c r="B54" s="201"/>
      <c r="C54" s="278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80"/>
      <c r="AK54" s="1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ht="12.75" customHeight="1">
      <c r="A55" s="8"/>
      <c r="B55" s="201"/>
      <c r="C55" s="278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80"/>
      <c r="AK55" s="1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12.75" customHeight="1">
      <c r="A56" s="8"/>
      <c r="B56" s="201"/>
      <c r="C56" s="278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80"/>
      <c r="AK56" s="1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12.75" customHeight="1">
      <c r="A57" s="8"/>
      <c r="B57" s="201"/>
      <c r="C57" s="278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80"/>
      <c r="AK57" s="1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12.75" customHeight="1">
      <c r="A58" s="8"/>
      <c r="B58" s="201"/>
      <c r="C58" s="278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80"/>
      <c r="AK58" s="1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12.75" customHeight="1">
      <c r="A59" s="8"/>
      <c r="B59" s="201"/>
      <c r="C59" s="278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80"/>
      <c r="AK59" s="1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12.75" customHeight="1">
      <c r="A60" s="8"/>
      <c r="B60" s="201"/>
      <c r="C60" s="278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80"/>
      <c r="AK60" s="1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12.75" customHeight="1">
      <c r="A61" s="8"/>
      <c r="B61" s="201"/>
      <c r="C61" s="278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80"/>
      <c r="AK61" s="1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12.75" customHeight="1">
      <c r="A62" s="8"/>
      <c r="B62" s="202"/>
      <c r="C62" s="281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3"/>
      <c r="AK62" s="1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12">
      <c r="A63" s="8"/>
      <c r="B63" s="26" t="s">
        <v>42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27"/>
      <c r="AK63" s="1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ht="19.5" customHeight="1">
      <c r="A64" s="8"/>
      <c r="B64" s="26"/>
      <c r="C64" s="10"/>
      <c r="D64" s="10"/>
      <c r="E64" s="10"/>
      <c r="F64" s="10"/>
      <c r="G64" s="10"/>
      <c r="H64" s="10"/>
      <c r="I64" s="253" t="s">
        <v>89</v>
      </c>
      <c r="J64" s="253"/>
      <c r="K64" s="267">
        <f>IF(VLOOKUP($AP$4,'入力用シート'!$A$4:$FT$903,18,FALSE)="","",VLOOKUP($AP$4,'入力用シート'!$A$4:$FT$903,18,FALSE))</f>
        <v>4</v>
      </c>
      <c r="L64" s="267"/>
      <c r="M64" s="28" t="s">
        <v>34</v>
      </c>
      <c r="N64" s="267">
        <f>IF(VLOOKUP($AP$4,'入力用シート'!$A$4:$FT$903,19,FALSE)="","",VLOOKUP($AP$4,'入力用シート'!$A$4:$FT$903,19,FALSE))</f>
        <v>1</v>
      </c>
      <c r="O64" s="267"/>
      <c r="P64" s="28" t="s">
        <v>35</v>
      </c>
      <c r="Q64" s="267">
        <f>IF(VLOOKUP($AP$4,'入力用シート'!$A$4:$FT$903,20,FALSE)="","",VLOOKUP($AP$4,'入力用シート'!$A$4:$FT$903,20,FALSE))</f>
        <v>10</v>
      </c>
      <c r="R64" s="267"/>
      <c r="S64" s="28" t="s">
        <v>36</v>
      </c>
      <c r="T64" s="10"/>
      <c r="U64" s="268" t="s">
        <v>43</v>
      </c>
      <c r="V64" s="268"/>
      <c r="W64" s="268"/>
      <c r="X64" s="10"/>
      <c r="Y64" s="284" t="str">
        <f>IF(VLOOKUP($AP$4,'入力用シート'!$A$4:$FT$903,21,FALSE)="","",VLOOKUP($AP$4,'入力用シート'!$A$4:$FT$903,21,FALSE))</f>
        <v>山口　一郎</v>
      </c>
      <c r="Z64" s="284"/>
      <c r="AA64" s="284"/>
      <c r="AB64" s="284"/>
      <c r="AC64" s="284"/>
      <c r="AD64" s="284"/>
      <c r="AE64" s="284"/>
      <c r="AF64" s="29"/>
      <c r="AG64" s="10"/>
      <c r="AH64" s="10"/>
      <c r="AI64" s="10"/>
      <c r="AJ64" s="27"/>
      <c r="AK64" s="1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ht="19.5" customHeight="1" thickBot="1">
      <c r="A65" s="8"/>
      <c r="B65" s="30"/>
      <c r="C65" s="31"/>
      <c r="D65" s="31"/>
      <c r="E65" s="31"/>
      <c r="F65" s="31"/>
      <c r="G65" s="31"/>
      <c r="H65" s="31"/>
      <c r="I65" s="31"/>
      <c r="J65" s="31"/>
      <c r="K65" s="273" t="str">
        <f>IF(VLOOKUP($AP$4,'入力用シート'!$A$4:$FT$903,22,FALSE)="","",VLOOKUP($AP$4,'入力用シート'!$A$4:$FT$903,22,FALSE))</f>
        <v>山口市立〇〇</v>
      </c>
      <c r="L65" s="273"/>
      <c r="M65" s="273"/>
      <c r="N65" s="273"/>
      <c r="O65" s="273"/>
      <c r="P65" s="273"/>
      <c r="Q65" s="273"/>
      <c r="R65" s="273"/>
      <c r="S65" s="273"/>
      <c r="T65" s="273"/>
      <c r="U65" s="274" t="s">
        <v>44</v>
      </c>
      <c r="V65" s="274"/>
      <c r="W65" s="274"/>
      <c r="X65" s="31"/>
      <c r="Y65" s="266" t="str">
        <f>IF(VLOOKUP($AP$4,'入力用シート'!$A$4:$FT$903,23,FALSE)="","",VLOOKUP($AP$4,'入力用シート'!$A$4:$FT$903,23,FALSE))</f>
        <v>■■　■■</v>
      </c>
      <c r="Z65" s="266"/>
      <c r="AA65" s="266"/>
      <c r="AB65" s="266"/>
      <c r="AC65" s="266"/>
      <c r="AD65" s="266"/>
      <c r="AE65" s="266"/>
      <c r="AF65" s="266"/>
      <c r="AG65" s="31"/>
      <c r="AH65" s="31"/>
      <c r="AI65" s="31"/>
      <c r="AJ65" s="32"/>
      <c r="AK65" s="1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ht="19.5" customHeight="1">
      <c r="A66" s="33"/>
      <c r="B66" s="33"/>
      <c r="C66" s="34" t="s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5"/>
      <c r="AH66" s="36"/>
      <c r="AI66" s="36"/>
      <c r="AJ66" s="36"/>
      <c r="AK66" s="3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ht="12">
      <c r="A67" s="37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1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1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1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1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1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1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1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1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2:78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2:78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2:78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2:78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2:78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2:78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2:78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2:78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2:78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2:78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2:78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2:78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2:78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2:78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2:78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2:78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2:78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2:78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2:78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2:78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2:78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2:78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2:78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2:78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2:78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2:78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2:78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2:78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2:78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2:78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2:78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2:78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2:78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2:78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2:78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</sheetData>
  <sheetProtection/>
  <mergeCells count="216">
    <mergeCell ref="G1:AE1"/>
    <mergeCell ref="AI1:AK1"/>
    <mergeCell ref="B3:B8"/>
    <mergeCell ref="C3:G8"/>
    <mergeCell ref="H3:K8"/>
    <mergeCell ref="L3:T3"/>
    <mergeCell ref="U3:U8"/>
    <mergeCell ref="V3:Z6"/>
    <mergeCell ref="AA3:AB6"/>
    <mergeCell ref="AC3:AC10"/>
    <mergeCell ref="AD3:AJ3"/>
    <mergeCell ref="L4:N5"/>
    <mergeCell ref="O4:Q5"/>
    <mergeCell ref="R4:T5"/>
    <mergeCell ref="AD4:AJ10"/>
    <mergeCell ref="L6:N7"/>
    <mergeCell ref="O6:Q7"/>
    <mergeCell ref="R6:T7"/>
    <mergeCell ref="V7:Z8"/>
    <mergeCell ref="AA7:AB8"/>
    <mergeCell ref="B9:B12"/>
    <mergeCell ref="C9:D9"/>
    <mergeCell ref="E9:L9"/>
    <mergeCell ref="M9:M12"/>
    <mergeCell ref="N9:O10"/>
    <mergeCell ref="P9:R10"/>
    <mergeCell ref="P11:R12"/>
    <mergeCell ref="W9:W10"/>
    <mergeCell ref="X9:X10"/>
    <mergeCell ref="Y9:Y10"/>
    <mergeCell ref="Z9:AA10"/>
    <mergeCell ref="L8:N8"/>
    <mergeCell ref="O8:Q8"/>
    <mergeCell ref="R8:T8"/>
    <mergeCell ref="S9:T10"/>
    <mergeCell ref="E10:L11"/>
    <mergeCell ref="N11:O12"/>
    <mergeCell ref="S11:T12"/>
    <mergeCell ref="U11:U12"/>
    <mergeCell ref="V11:V12"/>
    <mergeCell ref="U9:U10"/>
    <mergeCell ref="V9:V10"/>
    <mergeCell ref="P21:Q24"/>
    <mergeCell ref="W11:W12"/>
    <mergeCell ref="X11:X12"/>
    <mergeCell ref="Y11:AE12"/>
    <mergeCell ref="AF11:AG12"/>
    <mergeCell ref="AH11:AJ11"/>
    <mergeCell ref="AH12:AJ12"/>
    <mergeCell ref="AE14:AF15"/>
    <mergeCell ref="AG14:AH15"/>
    <mergeCell ref="B13:B45"/>
    <mergeCell ref="C13:C15"/>
    <mergeCell ref="D13:M13"/>
    <mergeCell ref="N13:S13"/>
    <mergeCell ref="T13:T15"/>
    <mergeCell ref="U13:AD13"/>
    <mergeCell ref="C21:C24"/>
    <mergeCell ref="D21:J21"/>
    <mergeCell ref="AE16:AF20"/>
    <mergeCell ref="AG16:AH20"/>
    <mergeCell ref="AE13:AJ13"/>
    <mergeCell ref="D14:J15"/>
    <mergeCell ref="K14:M14"/>
    <mergeCell ref="N14:O15"/>
    <mergeCell ref="P14:Q15"/>
    <mergeCell ref="R14:S15"/>
    <mergeCell ref="U14:AA15"/>
    <mergeCell ref="AB14:AD14"/>
    <mergeCell ref="D20:J20"/>
    <mergeCell ref="U20:AA20"/>
    <mergeCell ref="AI14:AJ15"/>
    <mergeCell ref="C16:C20"/>
    <mergeCell ref="D16:J16"/>
    <mergeCell ref="N16:O20"/>
    <mergeCell ref="P16:Q20"/>
    <mergeCell ref="R16:S20"/>
    <mergeCell ref="T16:T20"/>
    <mergeCell ref="U16:AA16"/>
    <mergeCell ref="AE21:AF24"/>
    <mergeCell ref="AG21:AH24"/>
    <mergeCell ref="AI21:AJ24"/>
    <mergeCell ref="AI16:AJ20"/>
    <mergeCell ref="D17:J17"/>
    <mergeCell ref="U17:AA17"/>
    <mergeCell ref="D18:J18"/>
    <mergeCell ref="U18:AA18"/>
    <mergeCell ref="D19:J19"/>
    <mergeCell ref="U19:AA19"/>
    <mergeCell ref="D22:J22"/>
    <mergeCell ref="U22:AA22"/>
    <mergeCell ref="D23:J23"/>
    <mergeCell ref="U23:AA23"/>
    <mergeCell ref="D24:J24"/>
    <mergeCell ref="U24:AA24"/>
    <mergeCell ref="R21:S24"/>
    <mergeCell ref="T21:T24"/>
    <mergeCell ref="U21:AA21"/>
    <mergeCell ref="N21:O24"/>
    <mergeCell ref="C25:C28"/>
    <mergeCell ref="D25:J25"/>
    <mergeCell ref="N25:O28"/>
    <mergeCell ref="P25:Q28"/>
    <mergeCell ref="R25:S28"/>
    <mergeCell ref="T25:T28"/>
    <mergeCell ref="U25:AA25"/>
    <mergeCell ref="AE25:AF28"/>
    <mergeCell ref="AG25:AH28"/>
    <mergeCell ref="AI25:AJ28"/>
    <mergeCell ref="D26:J26"/>
    <mergeCell ref="U26:AA26"/>
    <mergeCell ref="D27:J27"/>
    <mergeCell ref="U27:AA27"/>
    <mergeCell ref="D28:J28"/>
    <mergeCell ref="U28:AA28"/>
    <mergeCell ref="C29:C32"/>
    <mergeCell ref="D29:J29"/>
    <mergeCell ref="N29:O32"/>
    <mergeCell ref="P29:Q32"/>
    <mergeCell ref="R29:S32"/>
    <mergeCell ref="T29:T32"/>
    <mergeCell ref="U29:AA29"/>
    <mergeCell ref="AE29:AF32"/>
    <mergeCell ref="AG29:AH32"/>
    <mergeCell ref="AI29:AJ32"/>
    <mergeCell ref="D30:J30"/>
    <mergeCell ref="U30:AA30"/>
    <mergeCell ref="D31:J31"/>
    <mergeCell ref="U31:AA31"/>
    <mergeCell ref="D32:J32"/>
    <mergeCell ref="U32:AA32"/>
    <mergeCell ref="C33:C36"/>
    <mergeCell ref="D33:J33"/>
    <mergeCell ref="N33:O36"/>
    <mergeCell ref="P33:Q36"/>
    <mergeCell ref="R33:S36"/>
    <mergeCell ref="T33:AD34"/>
    <mergeCell ref="AE33:AF34"/>
    <mergeCell ref="AG33:AH34"/>
    <mergeCell ref="AI33:AJ34"/>
    <mergeCell ref="D34:J34"/>
    <mergeCell ref="D35:J35"/>
    <mergeCell ref="T35:AD36"/>
    <mergeCell ref="AE35:AF36"/>
    <mergeCell ref="AG35:AH36"/>
    <mergeCell ref="AI35:AJ36"/>
    <mergeCell ref="D36:J36"/>
    <mergeCell ref="C37:M38"/>
    <mergeCell ref="N37:O38"/>
    <mergeCell ref="P37:Q38"/>
    <mergeCell ref="R37:S38"/>
    <mergeCell ref="T37:AD38"/>
    <mergeCell ref="AE37:AJ38"/>
    <mergeCell ref="C39:M40"/>
    <mergeCell ref="N39:S40"/>
    <mergeCell ref="T39:AJ40"/>
    <mergeCell ref="C41:AJ41"/>
    <mergeCell ref="C42:AJ45"/>
    <mergeCell ref="B46:B51"/>
    <mergeCell ref="C46:R46"/>
    <mergeCell ref="S46:S51"/>
    <mergeCell ref="V46:W46"/>
    <mergeCell ref="X46:Y47"/>
    <mergeCell ref="Z46:AA47"/>
    <mergeCell ref="AB46:AC47"/>
    <mergeCell ref="C47:H47"/>
    <mergeCell ref="I47:J47"/>
    <mergeCell ref="K47:P47"/>
    <mergeCell ref="Q47:R47"/>
    <mergeCell ref="T47:U47"/>
    <mergeCell ref="AD47:AJ51"/>
    <mergeCell ref="C48:H48"/>
    <mergeCell ref="I48:J48"/>
    <mergeCell ref="K48:P48"/>
    <mergeCell ref="Q48:R48"/>
    <mergeCell ref="T48:W48"/>
    <mergeCell ref="X48:Y48"/>
    <mergeCell ref="Z48:AA48"/>
    <mergeCell ref="AB48:AC48"/>
    <mergeCell ref="C49:H49"/>
    <mergeCell ref="I49:J49"/>
    <mergeCell ref="K49:P49"/>
    <mergeCell ref="Q49:R49"/>
    <mergeCell ref="T49:W49"/>
    <mergeCell ref="X49:Y49"/>
    <mergeCell ref="Z49:AA49"/>
    <mergeCell ref="C50:H50"/>
    <mergeCell ref="I50:J50"/>
    <mergeCell ref="K50:P50"/>
    <mergeCell ref="Q50:R50"/>
    <mergeCell ref="T50:W50"/>
    <mergeCell ref="X50:Y50"/>
    <mergeCell ref="C51:H51"/>
    <mergeCell ref="I51:J51"/>
    <mergeCell ref="K51:P51"/>
    <mergeCell ref="Q51:R51"/>
    <mergeCell ref="T51:W51"/>
    <mergeCell ref="X51:Y51"/>
    <mergeCell ref="B52:B62"/>
    <mergeCell ref="C52:AJ62"/>
    <mergeCell ref="I64:J64"/>
    <mergeCell ref="K64:L64"/>
    <mergeCell ref="N64:O64"/>
    <mergeCell ref="Q64:R64"/>
    <mergeCell ref="U64:W64"/>
    <mergeCell ref="Y64:AE64"/>
    <mergeCell ref="K65:T65"/>
    <mergeCell ref="U65:W65"/>
    <mergeCell ref="Y65:AF65"/>
    <mergeCell ref="AP2:AS3"/>
    <mergeCell ref="AP4:AS6"/>
    <mergeCell ref="Z51:AA51"/>
    <mergeCell ref="AB51:AC51"/>
    <mergeCell ref="AB49:AC49"/>
    <mergeCell ref="Z50:AA50"/>
    <mergeCell ref="AB50:AC50"/>
  </mergeCells>
  <printOptions/>
  <pageMargins left="0.11811023622047245" right="0.31496062992125984" top="0.35433070866141736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T90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M13" sqref="M13"/>
    </sheetView>
  </sheetViews>
  <sheetFormatPr defaultColWidth="9.00390625" defaultRowHeight="12.75"/>
  <cols>
    <col min="1" max="3" width="4.25390625" style="0" customWidth="1"/>
    <col min="4" max="5" width="13.375" style="0" customWidth="1"/>
    <col min="6" max="11" width="4.25390625" style="0" customWidth="1"/>
    <col min="12" max="12" width="13.375" style="0" customWidth="1"/>
    <col min="13" max="17" width="10.875" style="0" customWidth="1"/>
    <col min="18" max="20" width="4.25390625" style="0" customWidth="1"/>
    <col min="21" max="23" width="13.375" style="0" customWidth="1"/>
    <col min="24" max="124" width="4.25390625" style="0" customWidth="1"/>
    <col min="125" max="151" width="4.625" style="0" customWidth="1"/>
    <col min="152" max="152" width="71.75390625" style="0" customWidth="1"/>
    <col min="153" max="174" width="4.25390625" style="0" customWidth="1"/>
    <col min="175" max="175" width="30.00390625" style="0" customWidth="1"/>
    <col min="176" max="176" width="104.75390625" style="0" customWidth="1"/>
  </cols>
  <sheetData>
    <row r="1" spans="1:176" ht="12">
      <c r="A1" s="340" t="s">
        <v>118</v>
      </c>
      <c r="B1" s="340" t="s">
        <v>119</v>
      </c>
      <c r="C1" s="340" t="s">
        <v>120</v>
      </c>
      <c r="D1" s="340" t="s">
        <v>33</v>
      </c>
      <c r="E1" s="340" t="s">
        <v>121</v>
      </c>
      <c r="F1" s="340" t="s">
        <v>37</v>
      </c>
      <c r="G1" s="339" t="s">
        <v>122</v>
      </c>
      <c r="H1" s="339"/>
      <c r="I1" s="339"/>
      <c r="J1" s="339" t="s">
        <v>124</v>
      </c>
      <c r="K1" s="339"/>
      <c r="L1" s="339"/>
      <c r="M1" s="339" t="s">
        <v>179</v>
      </c>
      <c r="N1" s="339"/>
      <c r="O1" s="339"/>
      <c r="P1" s="339" t="s">
        <v>180</v>
      </c>
      <c r="Q1" s="339"/>
      <c r="R1" s="339" t="s">
        <v>172</v>
      </c>
      <c r="S1" s="339"/>
      <c r="T1" s="339"/>
      <c r="U1" s="339"/>
      <c r="V1" s="339"/>
      <c r="W1" s="339"/>
      <c r="X1" s="339" t="s">
        <v>126</v>
      </c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 t="s">
        <v>139</v>
      </c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 t="s">
        <v>140</v>
      </c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 t="s">
        <v>149</v>
      </c>
      <c r="DV1" s="339"/>
      <c r="DW1" s="339"/>
      <c r="DX1" s="339"/>
      <c r="DY1" s="339"/>
      <c r="DZ1" s="339"/>
      <c r="EA1" s="339"/>
      <c r="EB1" s="339"/>
      <c r="EC1" s="339"/>
      <c r="ED1" s="339" t="s">
        <v>150</v>
      </c>
      <c r="EE1" s="339"/>
      <c r="EF1" s="339"/>
      <c r="EG1" s="339"/>
      <c r="EH1" s="339"/>
      <c r="EI1" s="339"/>
      <c r="EJ1" s="339"/>
      <c r="EK1" s="339"/>
      <c r="EL1" s="339"/>
      <c r="EM1" s="339" t="s">
        <v>151</v>
      </c>
      <c r="EN1" s="339"/>
      <c r="EO1" s="339"/>
      <c r="EP1" s="339"/>
      <c r="EQ1" s="339"/>
      <c r="ER1" s="339"/>
      <c r="ES1" s="339"/>
      <c r="ET1" s="339"/>
      <c r="EU1" s="339"/>
      <c r="EV1" s="340" t="s">
        <v>152</v>
      </c>
      <c r="EW1" s="339" t="s">
        <v>31</v>
      </c>
      <c r="EX1" s="339"/>
      <c r="EY1" s="339"/>
      <c r="EZ1" s="339"/>
      <c r="FA1" s="339"/>
      <c r="FB1" s="339"/>
      <c r="FC1" s="339"/>
      <c r="FD1" s="339"/>
      <c r="FE1" s="339"/>
      <c r="FF1" s="339"/>
      <c r="FG1" s="339" t="s">
        <v>162</v>
      </c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41" t="s">
        <v>171</v>
      </c>
    </row>
    <row r="2" spans="1:176" ht="12">
      <c r="A2" s="340"/>
      <c r="B2" s="340"/>
      <c r="C2" s="340"/>
      <c r="D2" s="340"/>
      <c r="E2" s="340"/>
      <c r="F2" s="340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 t="s">
        <v>127</v>
      </c>
      <c r="Y2" s="339"/>
      <c r="Z2" s="339"/>
      <c r="AA2" s="339"/>
      <c r="AB2" s="339"/>
      <c r="AC2" s="339" t="s">
        <v>128</v>
      </c>
      <c r="AD2" s="339"/>
      <c r="AE2" s="339"/>
      <c r="AF2" s="339"/>
      <c r="AG2" s="339" t="s">
        <v>130</v>
      </c>
      <c r="AH2" s="339"/>
      <c r="AI2" s="339"/>
      <c r="AJ2" s="339"/>
      <c r="AK2" s="339" t="s">
        <v>131</v>
      </c>
      <c r="AL2" s="339"/>
      <c r="AM2" s="339"/>
      <c r="AN2" s="339"/>
      <c r="AO2" s="339" t="s">
        <v>133</v>
      </c>
      <c r="AP2" s="339"/>
      <c r="AQ2" s="339"/>
      <c r="AR2" s="339"/>
      <c r="AS2" s="339" t="s">
        <v>134</v>
      </c>
      <c r="AT2" s="339"/>
      <c r="AU2" s="339"/>
      <c r="AV2" s="339"/>
      <c r="AW2" s="339" t="s">
        <v>137</v>
      </c>
      <c r="AX2" s="339"/>
      <c r="AY2" s="339"/>
      <c r="AZ2" s="339"/>
      <c r="BA2" s="339" t="s">
        <v>138</v>
      </c>
      <c r="BB2" s="339"/>
      <c r="BC2" s="339"/>
      <c r="BD2" s="339"/>
      <c r="BE2" s="339" t="s">
        <v>108</v>
      </c>
      <c r="BF2" s="339"/>
      <c r="BG2" s="339"/>
      <c r="BH2" s="339"/>
      <c r="BI2" s="339" t="s">
        <v>127</v>
      </c>
      <c r="BJ2" s="339"/>
      <c r="BK2" s="339"/>
      <c r="BL2" s="339"/>
      <c r="BM2" s="339"/>
      <c r="BN2" s="339" t="s">
        <v>128</v>
      </c>
      <c r="BO2" s="339"/>
      <c r="BP2" s="339"/>
      <c r="BQ2" s="339"/>
      <c r="BR2" s="339" t="s">
        <v>130</v>
      </c>
      <c r="BS2" s="339"/>
      <c r="BT2" s="339"/>
      <c r="BU2" s="339"/>
      <c r="BV2" s="339" t="s">
        <v>131</v>
      </c>
      <c r="BW2" s="339"/>
      <c r="BX2" s="339"/>
      <c r="BY2" s="339"/>
      <c r="BZ2" s="339" t="s">
        <v>133</v>
      </c>
      <c r="CA2" s="339"/>
      <c r="CB2" s="339"/>
      <c r="CC2" s="339"/>
      <c r="CD2" s="339" t="s">
        <v>134</v>
      </c>
      <c r="CE2" s="339"/>
      <c r="CF2" s="339"/>
      <c r="CG2" s="339"/>
      <c r="CH2" s="339" t="s">
        <v>137</v>
      </c>
      <c r="CI2" s="339"/>
      <c r="CJ2" s="339"/>
      <c r="CK2" s="339"/>
      <c r="CL2" s="339" t="s">
        <v>138</v>
      </c>
      <c r="CM2" s="339"/>
      <c r="CN2" s="339"/>
      <c r="CO2" s="339"/>
      <c r="CP2" s="339" t="s">
        <v>108</v>
      </c>
      <c r="CQ2" s="339"/>
      <c r="CR2" s="339"/>
      <c r="CS2" s="339"/>
      <c r="CT2" s="339" t="s">
        <v>127</v>
      </c>
      <c r="CU2" s="339"/>
      <c r="CV2" s="339"/>
      <c r="CW2" s="339" t="s">
        <v>128</v>
      </c>
      <c r="CX2" s="339"/>
      <c r="CY2" s="339"/>
      <c r="CZ2" s="339" t="s">
        <v>130</v>
      </c>
      <c r="DA2" s="339"/>
      <c r="DB2" s="339"/>
      <c r="DC2" s="339" t="s">
        <v>131</v>
      </c>
      <c r="DD2" s="339"/>
      <c r="DE2" s="339"/>
      <c r="DF2" s="339" t="s">
        <v>133</v>
      </c>
      <c r="DG2" s="339"/>
      <c r="DH2" s="339"/>
      <c r="DI2" s="339" t="s">
        <v>134</v>
      </c>
      <c r="DJ2" s="339"/>
      <c r="DK2" s="339"/>
      <c r="DL2" s="339" t="s">
        <v>137</v>
      </c>
      <c r="DM2" s="339"/>
      <c r="DN2" s="339"/>
      <c r="DO2" s="339" t="s">
        <v>138</v>
      </c>
      <c r="DP2" s="339"/>
      <c r="DQ2" s="339"/>
      <c r="DR2" s="339" t="s">
        <v>108</v>
      </c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40"/>
      <c r="EW2" s="339"/>
      <c r="EX2" s="339"/>
      <c r="EY2" s="339"/>
      <c r="EZ2" s="339"/>
      <c r="FA2" s="339"/>
      <c r="FB2" s="339"/>
      <c r="FC2" s="339"/>
      <c r="FD2" s="339"/>
      <c r="FE2" s="339"/>
      <c r="FF2" s="339"/>
      <c r="FG2" s="339" t="s">
        <v>163</v>
      </c>
      <c r="FH2" s="339"/>
      <c r="FI2" s="339"/>
      <c r="FJ2" s="339"/>
      <c r="FK2" s="339" t="s">
        <v>168</v>
      </c>
      <c r="FL2" s="339"/>
      <c r="FM2" s="339"/>
      <c r="FN2" s="339"/>
      <c r="FO2" s="339" t="s">
        <v>169</v>
      </c>
      <c r="FP2" s="339"/>
      <c r="FQ2" s="339"/>
      <c r="FR2" s="339"/>
      <c r="FS2" s="340" t="s">
        <v>170</v>
      </c>
      <c r="FT2" s="341"/>
    </row>
    <row r="3" spans="1:176" s="45" customFormat="1" ht="137.25" customHeight="1">
      <c r="A3" s="340"/>
      <c r="B3" s="340"/>
      <c r="C3" s="340"/>
      <c r="D3" s="340"/>
      <c r="E3" s="340"/>
      <c r="F3" s="340"/>
      <c r="G3" s="46" t="s">
        <v>34</v>
      </c>
      <c r="H3" s="46" t="s">
        <v>123</v>
      </c>
      <c r="I3" s="46" t="s">
        <v>36</v>
      </c>
      <c r="J3" s="46" t="s">
        <v>34</v>
      </c>
      <c r="K3" s="46" t="s">
        <v>123</v>
      </c>
      <c r="L3" s="46" t="s">
        <v>125</v>
      </c>
      <c r="M3" s="46" t="s">
        <v>176</v>
      </c>
      <c r="N3" s="46" t="s">
        <v>177</v>
      </c>
      <c r="O3" s="46" t="s">
        <v>178</v>
      </c>
      <c r="P3" s="46" t="s">
        <v>181</v>
      </c>
      <c r="Q3" s="46" t="s">
        <v>182</v>
      </c>
      <c r="R3" s="46" t="s">
        <v>34</v>
      </c>
      <c r="S3" s="46" t="s">
        <v>123</v>
      </c>
      <c r="T3" s="46" t="s">
        <v>36</v>
      </c>
      <c r="U3" s="46" t="s">
        <v>43</v>
      </c>
      <c r="V3" s="46" t="s">
        <v>125</v>
      </c>
      <c r="W3" s="46" t="s">
        <v>173</v>
      </c>
      <c r="X3" s="46" t="s">
        <v>99</v>
      </c>
      <c r="Y3" s="46" t="s">
        <v>57</v>
      </c>
      <c r="Z3" s="46" t="s">
        <v>0</v>
      </c>
      <c r="AA3" s="46" t="s">
        <v>1</v>
      </c>
      <c r="AB3" s="46" t="s">
        <v>96</v>
      </c>
      <c r="AC3" s="46" t="s">
        <v>99</v>
      </c>
      <c r="AD3" s="46" t="s">
        <v>97</v>
      </c>
      <c r="AE3" s="46" t="s">
        <v>73</v>
      </c>
      <c r="AF3" s="46" t="s">
        <v>98</v>
      </c>
      <c r="AG3" s="46" t="s">
        <v>99</v>
      </c>
      <c r="AH3" s="46" t="s">
        <v>129</v>
      </c>
      <c r="AI3" s="46" t="s">
        <v>73</v>
      </c>
      <c r="AJ3" s="46" t="s">
        <v>98</v>
      </c>
      <c r="AK3" s="46" t="s">
        <v>99</v>
      </c>
      <c r="AL3" s="46" t="s">
        <v>132</v>
      </c>
      <c r="AM3" s="46" t="s">
        <v>73</v>
      </c>
      <c r="AN3" s="46" t="s">
        <v>98</v>
      </c>
      <c r="AO3" s="46" t="s">
        <v>99</v>
      </c>
      <c r="AP3" s="46" t="s">
        <v>74</v>
      </c>
      <c r="AQ3" s="46" t="s">
        <v>75</v>
      </c>
      <c r="AR3" s="46" t="s">
        <v>98</v>
      </c>
      <c r="AS3" s="46" t="s">
        <v>99</v>
      </c>
      <c r="AT3" s="46" t="s">
        <v>135</v>
      </c>
      <c r="AU3" s="46" t="s">
        <v>136</v>
      </c>
      <c r="AV3" s="46" t="s">
        <v>7</v>
      </c>
      <c r="AW3" s="46" t="s">
        <v>99</v>
      </c>
      <c r="AX3" s="46" t="s">
        <v>9</v>
      </c>
      <c r="AY3" s="46" t="s">
        <v>10</v>
      </c>
      <c r="AZ3" s="46" t="s">
        <v>7</v>
      </c>
      <c r="BA3" s="46" t="s">
        <v>99</v>
      </c>
      <c r="BB3" s="46" t="s">
        <v>100</v>
      </c>
      <c r="BC3" s="46" t="s">
        <v>12</v>
      </c>
      <c r="BD3" s="46" t="s">
        <v>98</v>
      </c>
      <c r="BE3" s="46" t="s">
        <v>99</v>
      </c>
      <c r="BF3" s="46" t="s">
        <v>46</v>
      </c>
      <c r="BG3" s="46" t="s">
        <v>47</v>
      </c>
      <c r="BH3" s="46" t="s">
        <v>98</v>
      </c>
      <c r="BI3" s="46" t="s">
        <v>99</v>
      </c>
      <c r="BJ3" s="46" t="s">
        <v>57</v>
      </c>
      <c r="BK3" s="46" t="s">
        <v>0</v>
      </c>
      <c r="BL3" s="46" t="s">
        <v>1</v>
      </c>
      <c r="BM3" s="46" t="s">
        <v>96</v>
      </c>
      <c r="BN3" s="46" t="s">
        <v>99</v>
      </c>
      <c r="BO3" s="46" t="s">
        <v>97</v>
      </c>
      <c r="BP3" s="46" t="s">
        <v>73</v>
      </c>
      <c r="BQ3" s="46" t="s">
        <v>98</v>
      </c>
      <c r="BR3" s="46" t="s">
        <v>99</v>
      </c>
      <c r="BS3" s="46" t="s">
        <v>129</v>
      </c>
      <c r="BT3" s="46" t="s">
        <v>73</v>
      </c>
      <c r="BU3" s="46" t="s">
        <v>98</v>
      </c>
      <c r="BV3" s="46" t="s">
        <v>99</v>
      </c>
      <c r="BW3" s="46" t="s">
        <v>132</v>
      </c>
      <c r="BX3" s="46" t="s">
        <v>73</v>
      </c>
      <c r="BY3" s="46" t="s">
        <v>98</v>
      </c>
      <c r="BZ3" s="46" t="s">
        <v>99</v>
      </c>
      <c r="CA3" s="46" t="s">
        <v>74</v>
      </c>
      <c r="CB3" s="46" t="s">
        <v>75</v>
      </c>
      <c r="CC3" s="46" t="s">
        <v>98</v>
      </c>
      <c r="CD3" s="46" t="s">
        <v>99</v>
      </c>
      <c r="CE3" s="46" t="s">
        <v>135</v>
      </c>
      <c r="CF3" s="46" t="s">
        <v>136</v>
      </c>
      <c r="CG3" s="46" t="s">
        <v>7</v>
      </c>
      <c r="CH3" s="46" t="s">
        <v>99</v>
      </c>
      <c r="CI3" s="46" t="s">
        <v>9</v>
      </c>
      <c r="CJ3" s="46" t="s">
        <v>10</v>
      </c>
      <c r="CK3" s="46" t="s">
        <v>7</v>
      </c>
      <c r="CL3" s="46" t="s">
        <v>99</v>
      </c>
      <c r="CM3" s="46" t="s">
        <v>100</v>
      </c>
      <c r="CN3" s="46" t="s">
        <v>12</v>
      </c>
      <c r="CO3" s="46" t="s">
        <v>98</v>
      </c>
      <c r="CP3" s="46" t="s">
        <v>99</v>
      </c>
      <c r="CQ3" s="46" t="s">
        <v>46</v>
      </c>
      <c r="CR3" s="46" t="s">
        <v>47</v>
      </c>
      <c r="CS3" s="46" t="s">
        <v>98</v>
      </c>
      <c r="CT3" s="46" t="s">
        <v>141</v>
      </c>
      <c r="CU3" s="46" t="s">
        <v>142</v>
      </c>
      <c r="CV3" s="46" t="s">
        <v>143</v>
      </c>
      <c r="CW3" s="46" t="s">
        <v>141</v>
      </c>
      <c r="CX3" s="46" t="s">
        <v>142</v>
      </c>
      <c r="CY3" s="46" t="s">
        <v>143</v>
      </c>
      <c r="CZ3" s="46" t="s">
        <v>141</v>
      </c>
      <c r="DA3" s="46" t="s">
        <v>142</v>
      </c>
      <c r="DB3" s="46" t="s">
        <v>143</v>
      </c>
      <c r="DC3" s="46" t="s">
        <v>141</v>
      </c>
      <c r="DD3" s="46" t="s">
        <v>142</v>
      </c>
      <c r="DE3" s="46" t="s">
        <v>143</v>
      </c>
      <c r="DF3" s="46" t="s">
        <v>141</v>
      </c>
      <c r="DG3" s="46" t="s">
        <v>142</v>
      </c>
      <c r="DH3" s="46" t="s">
        <v>143</v>
      </c>
      <c r="DI3" s="46" t="s">
        <v>141</v>
      </c>
      <c r="DJ3" s="46" t="s">
        <v>142</v>
      </c>
      <c r="DK3" s="46" t="s">
        <v>143</v>
      </c>
      <c r="DL3" s="46" t="s">
        <v>141</v>
      </c>
      <c r="DM3" s="46" t="s">
        <v>142</v>
      </c>
      <c r="DN3" s="46" t="s">
        <v>143</v>
      </c>
      <c r="DO3" s="46" t="s">
        <v>141</v>
      </c>
      <c r="DP3" s="46" t="s">
        <v>142</v>
      </c>
      <c r="DQ3" s="46" t="s">
        <v>143</v>
      </c>
      <c r="DR3" s="46" t="s">
        <v>141</v>
      </c>
      <c r="DS3" s="46" t="s">
        <v>142</v>
      </c>
      <c r="DT3" s="46" t="s">
        <v>143</v>
      </c>
      <c r="DU3" s="46" t="s">
        <v>127</v>
      </c>
      <c r="DV3" s="46" t="s">
        <v>128</v>
      </c>
      <c r="DW3" s="46" t="s">
        <v>130</v>
      </c>
      <c r="DX3" s="46" t="s">
        <v>131</v>
      </c>
      <c r="DY3" s="46" t="s">
        <v>133</v>
      </c>
      <c r="DZ3" s="46" t="s">
        <v>134</v>
      </c>
      <c r="EA3" s="46" t="s">
        <v>137</v>
      </c>
      <c r="EB3" s="46" t="s">
        <v>138</v>
      </c>
      <c r="EC3" s="46" t="s">
        <v>108</v>
      </c>
      <c r="ED3" s="46" t="s">
        <v>127</v>
      </c>
      <c r="EE3" s="46" t="s">
        <v>128</v>
      </c>
      <c r="EF3" s="46" t="s">
        <v>130</v>
      </c>
      <c r="EG3" s="46" t="s">
        <v>131</v>
      </c>
      <c r="EH3" s="46" t="s">
        <v>133</v>
      </c>
      <c r="EI3" s="46" t="s">
        <v>134</v>
      </c>
      <c r="EJ3" s="46" t="s">
        <v>137</v>
      </c>
      <c r="EK3" s="46" t="s">
        <v>138</v>
      </c>
      <c r="EL3" s="46" t="s">
        <v>108</v>
      </c>
      <c r="EM3" s="46" t="s">
        <v>127</v>
      </c>
      <c r="EN3" s="46" t="s">
        <v>128</v>
      </c>
      <c r="EO3" s="46" t="s">
        <v>130</v>
      </c>
      <c r="EP3" s="46" t="s">
        <v>131</v>
      </c>
      <c r="EQ3" s="46" t="s">
        <v>133</v>
      </c>
      <c r="ER3" s="46" t="s">
        <v>134</v>
      </c>
      <c r="ES3" s="46" t="s">
        <v>137</v>
      </c>
      <c r="ET3" s="46" t="s">
        <v>138</v>
      </c>
      <c r="EU3" s="46" t="s">
        <v>108</v>
      </c>
      <c r="EV3" s="340"/>
      <c r="EW3" s="46" t="s">
        <v>153</v>
      </c>
      <c r="EX3" s="46" t="s">
        <v>154</v>
      </c>
      <c r="EY3" s="46" t="s">
        <v>155</v>
      </c>
      <c r="EZ3" s="46" t="s">
        <v>25</v>
      </c>
      <c r="FA3" s="46" t="s">
        <v>156</v>
      </c>
      <c r="FB3" s="46" t="s">
        <v>157</v>
      </c>
      <c r="FC3" s="46" t="s">
        <v>158</v>
      </c>
      <c r="FD3" s="46" t="s">
        <v>159</v>
      </c>
      <c r="FE3" s="46" t="s">
        <v>160</v>
      </c>
      <c r="FF3" s="46" t="s">
        <v>161</v>
      </c>
      <c r="FG3" s="46" t="s">
        <v>164</v>
      </c>
      <c r="FH3" s="46" t="s">
        <v>165</v>
      </c>
      <c r="FI3" s="46" t="s">
        <v>166</v>
      </c>
      <c r="FJ3" s="46" t="s">
        <v>167</v>
      </c>
      <c r="FK3" s="46" t="s">
        <v>164</v>
      </c>
      <c r="FL3" s="46" t="s">
        <v>165</v>
      </c>
      <c r="FM3" s="46" t="s">
        <v>166</v>
      </c>
      <c r="FN3" s="46" t="s">
        <v>167</v>
      </c>
      <c r="FO3" s="46" t="s">
        <v>164</v>
      </c>
      <c r="FP3" s="46" t="s">
        <v>165</v>
      </c>
      <c r="FQ3" s="46" t="s">
        <v>166</v>
      </c>
      <c r="FR3" s="46" t="s">
        <v>167</v>
      </c>
      <c r="FS3" s="340"/>
      <c r="FT3" s="341"/>
    </row>
    <row r="4" spans="1:176" ht="15" customHeight="1">
      <c r="A4" s="47">
        <v>1</v>
      </c>
      <c r="B4" s="47">
        <v>1</v>
      </c>
      <c r="C4" s="47">
        <v>1</v>
      </c>
      <c r="D4" s="47" t="s">
        <v>144</v>
      </c>
      <c r="E4" s="47" t="s">
        <v>145</v>
      </c>
      <c r="F4" s="47" t="s">
        <v>146</v>
      </c>
      <c r="G4" s="47">
        <v>18</v>
      </c>
      <c r="H4" s="47">
        <v>4</v>
      </c>
      <c r="I4" s="47">
        <v>2</v>
      </c>
      <c r="J4" s="47">
        <v>4</v>
      </c>
      <c r="K4" s="47">
        <v>3</v>
      </c>
      <c r="L4" s="47" t="s">
        <v>147</v>
      </c>
      <c r="M4" s="47" t="s">
        <v>183</v>
      </c>
      <c r="N4" s="47" t="s">
        <v>184</v>
      </c>
      <c r="O4" s="47" t="s">
        <v>185</v>
      </c>
      <c r="P4" s="47" t="s">
        <v>186</v>
      </c>
      <c r="Q4" s="47" t="s">
        <v>187</v>
      </c>
      <c r="R4" s="47">
        <v>4</v>
      </c>
      <c r="S4" s="47">
        <v>1</v>
      </c>
      <c r="T4" s="47">
        <v>10</v>
      </c>
      <c r="U4" s="47" t="s">
        <v>174</v>
      </c>
      <c r="V4" s="47" t="s">
        <v>147</v>
      </c>
      <c r="W4" s="47" t="s">
        <v>175</v>
      </c>
      <c r="X4" s="47" t="s">
        <v>148</v>
      </c>
      <c r="Y4" s="47" t="s">
        <v>148</v>
      </c>
      <c r="Z4" s="47" t="s">
        <v>148</v>
      </c>
      <c r="AA4" s="47" t="s">
        <v>148</v>
      </c>
      <c r="AB4" s="47" t="s">
        <v>148</v>
      </c>
      <c r="AC4" s="47" t="s">
        <v>148</v>
      </c>
      <c r="AD4" s="47" t="s">
        <v>148</v>
      </c>
      <c r="AE4" s="47" t="s">
        <v>148</v>
      </c>
      <c r="AF4" s="47" t="s">
        <v>148</v>
      </c>
      <c r="AG4" s="47" t="s">
        <v>148</v>
      </c>
      <c r="AH4" s="47" t="s">
        <v>148</v>
      </c>
      <c r="AI4" s="47" t="s">
        <v>148</v>
      </c>
      <c r="AJ4" s="47" t="s">
        <v>148</v>
      </c>
      <c r="AK4" s="47" t="s">
        <v>148</v>
      </c>
      <c r="AL4" s="47" t="s">
        <v>148</v>
      </c>
      <c r="AM4" s="47" t="s">
        <v>148</v>
      </c>
      <c r="AN4" s="47" t="s">
        <v>148</v>
      </c>
      <c r="AO4" s="47" t="s">
        <v>148</v>
      </c>
      <c r="AP4" s="47" t="s">
        <v>148</v>
      </c>
      <c r="AQ4" s="47" t="s">
        <v>148</v>
      </c>
      <c r="AR4" s="47" t="s">
        <v>148</v>
      </c>
      <c r="AS4" s="47" t="s">
        <v>148</v>
      </c>
      <c r="AT4" s="47" t="s">
        <v>148</v>
      </c>
      <c r="AU4" s="47" t="s">
        <v>148</v>
      </c>
      <c r="AV4" s="47" t="s">
        <v>148</v>
      </c>
      <c r="AW4" s="47" t="s">
        <v>148</v>
      </c>
      <c r="AX4" s="47" t="s">
        <v>148</v>
      </c>
      <c r="AY4" s="47" t="s">
        <v>148</v>
      </c>
      <c r="AZ4" s="47" t="s">
        <v>148</v>
      </c>
      <c r="BA4" s="47" t="s">
        <v>148</v>
      </c>
      <c r="BB4" s="47" t="s">
        <v>148</v>
      </c>
      <c r="BC4" s="47" t="s">
        <v>148</v>
      </c>
      <c r="BD4" s="47" t="s">
        <v>148</v>
      </c>
      <c r="BE4" s="47" t="s">
        <v>148</v>
      </c>
      <c r="BF4" s="47" t="s">
        <v>148</v>
      </c>
      <c r="BG4" s="47" t="s">
        <v>148</v>
      </c>
      <c r="BH4" s="47" t="s">
        <v>148</v>
      </c>
      <c r="BI4" s="47" t="s">
        <v>148</v>
      </c>
      <c r="BJ4" s="47" t="s">
        <v>148</v>
      </c>
      <c r="BK4" s="47" t="s">
        <v>148</v>
      </c>
      <c r="BL4" s="47" t="s">
        <v>148</v>
      </c>
      <c r="BM4" s="47" t="s">
        <v>148</v>
      </c>
      <c r="BN4" s="47" t="s">
        <v>148</v>
      </c>
      <c r="BO4" s="47" t="s">
        <v>148</v>
      </c>
      <c r="BP4" s="47" t="s">
        <v>148</v>
      </c>
      <c r="BQ4" s="47" t="s">
        <v>148</v>
      </c>
      <c r="BR4" s="47" t="s">
        <v>148</v>
      </c>
      <c r="BS4" s="47" t="s">
        <v>148</v>
      </c>
      <c r="BT4" s="47" t="s">
        <v>148</v>
      </c>
      <c r="BU4" s="47" t="s">
        <v>148</v>
      </c>
      <c r="BV4" s="47" t="s">
        <v>148</v>
      </c>
      <c r="BW4" s="47" t="s">
        <v>148</v>
      </c>
      <c r="BX4" s="47" t="s">
        <v>148</v>
      </c>
      <c r="BY4" s="47" t="s">
        <v>148</v>
      </c>
      <c r="BZ4" s="47" t="s">
        <v>148</v>
      </c>
      <c r="CA4" s="47" t="s">
        <v>148</v>
      </c>
      <c r="CB4" s="47" t="s">
        <v>148</v>
      </c>
      <c r="CC4" s="47" t="s">
        <v>148</v>
      </c>
      <c r="CD4" s="47" t="s">
        <v>148</v>
      </c>
      <c r="CE4" s="47" t="s">
        <v>148</v>
      </c>
      <c r="CF4" s="47" t="s">
        <v>148</v>
      </c>
      <c r="CG4" s="47" t="s">
        <v>148</v>
      </c>
      <c r="CH4" s="47" t="s">
        <v>148</v>
      </c>
      <c r="CI4" s="47" t="s">
        <v>148</v>
      </c>
      <c r="CJ4" s="47" t="s">
        <v>148</v>
      </c>
      <c r="CK4" s="47" t="s">
        <v>148</v>
      </c>
      <c r="CL4" s="47" t="s">
        <v>148</v>
      </c>
      <c r="CM4" s="47" t="s">
        <v>148</v>
      </c>
      <c r="CN4" s="47" t="s">
        <v>148</v>
      </c>
      <c r="CO4" s="47" t="s">
        <v>148</v>
      </c>
      <c r="CP4" s="47" t="s">
        <v>148</v>
      </c>
      <c r="CQ4" s="47" t="s">
        <v>148</v>
      </c>
      <c r="CR4" s="47" t="s">
        <v>148</v>
      </c>
      <c r="CS4" s="47" t="s">
        <v>148</v>
      </c>
      <c r="CT4" s="47" t="s">
        <v>148</v>
      </c>
      <c r="CU4" s="47" t="s">
        <v>148</v>
      </c>
      <c r="CV4" s="47" t="s">
        <v>148</v>
      </c>
      <c r="CW4" s="47" t="s">
        <v>148</v>
      </c>
      <c r="CX4" s="47" t="s">
        <v>148</v>
      </c>
      <c r="CY4" s="47" t="s">
        <v>148</v>
      </c>
      <c r="CZ4" s="47" t="s">
        <v>148</v>
      </c>
      <c r="DA4" s="47" t="s">
        <v>148</v>
      </c>
      <c r="DB4" s="47" t="s">
        <v>148</v>
      </c>
      <c r="DC4" s="47" t="s">
        <v>148</v>
      </c>
      <c r="DD4" s="47" t="s">
        <v>148</v>
      </c>
      <c r="DE4" s="47" t="s">
        <v>148</v>
      </c>
      <c r="DF4" s="47" t="s">
        <v>148</v>
      </c>
      <c r="DG4" s="47" t="s">
        <v>148</v>
      </c>
      <c r="DH4" s="47" t="s">
        <v>148</v>
      </c>
      <c r="DI4" s="47" t="s">
        <v>148</v>
      </c>
      <c r="DJ4" s="47" t="s">
        <v>148</v>
      </c>
      <c r="DK4" s="47" t="s">
        <v>148</v>
      </c>
      <c r="DL4" s="47" t="s">
        <v>148</v>
      </c>
      <c r="DM4" s="47" t="s">
        <v>148</v>
      </c>
      <c r="DN4" s="47" t="s">
        <v>148</v>
      </c>
      <c r="DO4" s="47" t="s">
        <v>148</v>
      </c>
      <c r="DP4" s="47" t="s">
        <v>148</v>
      </c>
      <c r="DQ4" s="47" t="s">
        <v>148</v>
      </c>
      <c r="DR4" s="47" t="s">
        <v>148</v>
      </c>
      <c r="DS4" s="47" t="s">
        <v>148</v>
      </c>
      <c r="DT4" s="47" t="s">
        <v>148</v>
      </c>
      <c r="DU4" s="47">
        <v>5</v>
      </c>
      <c r="DV4" s="47">
        <v>5</v>
      </c>
      <c r="DW4" s="47">
        <v>5</v>
      </c>
      <c r="DX4" s="47">
        <v>5</v>
      </c>
      <c r="DY4" s="47">
        <v>5</v>
      </c>
      <c r="DZ4" s="47">
        <v>5</v>
      </c>
      <c r="EA4" s="47">
        <v>5</v>
      </c>
      <c r="EB4" s="47">
        <v>5</v>
      </c>
      <c r="EC4" s="47">
        <v>5</v>
      </c>
      <c r="ED4" s="47">
        <v>5</v>
      </c>
      <c r="EE4" s="47">
        <v>5</v>
      </c>
      <c r="EF4" s="47">
        <v>5</v>
      </c>
      <c r="EG4" s="47">
        <v>5</v>
      </c>
      <c r="EH4" s="47">
        <v>5</v>
      </c>
      <c r="EI4" s="47">
        <v>5</v>
      </c>
      <c r="EJ4" s="47">
        <v>5</v>
      </c>
      <c r="EK4" s="47">
        <v>5</v>
      </c>
      <c r="EL4" s="47">
        <v>5</v>
      </c>
      <c r="EM4" s="47">
        <v>5</v>
      </c>
      <c r="EN4" s="47">
        <v>5</v>
      </c>
      <c r="EO4" s="47">
        <v>5</v>
      </c>
      <c r="EP4" s="47">
        <v>5</v>
      </c>
      <c r="EQ4" s="47">
        <v>5</v>
      </c>
      <c r="ER4" s="47">
        <v>5</v>
      </c>
      <c r="ES4" s="47">
        <v>5</v>
      </c>
      <c r="ET4" s="47">
        <v>5</v>
      </c>
      <c r="EU4" s="47">
        <v>5</v>
      </c>
      <c r="EV4" s="48" t="s">
        <v>190</v>
      </c>
      <c r="EW4" s="47" t="s">
        <v>188</v>
      </c>
      <c r="EX4" s="47" t="s">
        <v>188</v>
      </c>
      <c r="EY4" s="47" t="s">
        <v>188</v>
      </c>
      <c r="EZ4" s="47" t="s">
        <v>188</v>
      </c>
      <c r="FA4" s="47" t="s">
        <v>188</v>
      </c>
      <c r="FB4" s="47" t="s">
        <v>188</v>
      </c>
      <c r="FC4" s="47" t="s">
        <v>188</v>
      </c>
      <c r="FD4" s="47" t="s">
        <v>188</v>
      </c>
      <c r="FE4" s="47" t="s">
        <v>188</v>
      </c>
      <c r="FF4" s="47" t="s">
        <v>188</v>
      </c>
      <c r="FG4" s="47">
        <v>5</v>
      </c>
      <c r="FH4" s="47">
        <v>0</v>
      </c>
      <c r="FI4" s="47">
        <v>0</v>
      </c>
      <c r="FJ4" s="47">
        <v>0</v>
      </c>
      <c r="FK4" s="47">
        <v>0</v>
      </c>
      <c r="FL4" s="47">
        <v>0</v>
      </c>
      <c r="FM4" s="47">
        <v>0</v>
      </c>
      <c r="FN4" s="47">
        <v>0</v>
      </c>
      <c r="FO4" s="47">
        <v>0</v>
      </c>
      <c r="FP4" s="47">
        <v>0</v>
      </c>
      <c r="FQ4" s="47">
        <v>0</v>
      </c>
      <c r="FR4" s="47">
        <v>0</v>
      </c>
      <c r="FS4" s="48" t="s">
        <v>189</v>
      </c>
      <c r="FT4" s="48" t="s">
        <v>191</v>
      </c>
    </row>
    <row r="5" spans="1:176" ht="15" customHeight="1">
      <c r="A5" s="47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</row>
    <row r="6" spans="1:176" ht="15" customHeight="1">
      <c r="A6" s="47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</row>
    <row r="7" spans="1:176" ht="15" customHeight="1">
      <c r="A7" s="47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</row>
    <row r="8" spans="1:176" ht="15" customHeight="1">
      <c r="A8" s="47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</row>
    <row r="9" spans="1:176" ht="15" customHeight="1">
      <c r="A9" s="47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</row>
    <row r="10" spans="1:176" ht="15" customHeight="1">
      <c r="A10" s="47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</row>
    <row r="11" spans="1:176" ht="15" customHeight="1">
      <c r="A11" s="47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</row>
    <row r="12" spans="1:176" ht="15" customHeight="1">
      <c r="A12" s="47">
        <v>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</row>
    <row r="13" spans="1:176" ht="15" customHeight="1">
      <c r="A13" s="47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</row>
    <row r="14" spans="1:176" ht="15" customHeight="1">
      <c r="A14" s="47">
        <v>11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</row>
    <row r="15" spans="1:176" ht="15" customHeight="1">
      <c r="A15" s="47">
        <v>12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</row>
    <row r="16" spans="1:176" ht="15" customHeight="1">
      <c r="A16" s="47">
        <v>13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</row>
    <row r="17" spans="1:176" ht="15" customHeight="1">
      <c r="A17" s="47">
        <v>14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</row>
    <row r="18" spans="1:176" ht="15" customHeight="1">
      <c r="A18" s="47">
        <v>15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</row>
    <row r="19" spans="1:176" ht="15" customHeight="1">
      <c r="A19" s="47">
        <v>16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</row>
    <row r="20" spans="1:176" ht="15" customHeight="1">
      <c r="A20" s="47">
        <v>17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</row>
    <row r="21" spans="1:176" ht="15" customHeight="1">
      <c r="A21" s="47">
        <v>18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</row>
    <row r="22" spans="1:176" ht="15" customHeight="1">
      <c r="A22" s="47">
        <v>19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</row>
    <row r="23" spans="1:176" ht="15" customHeight="1">
      <c r="A23" s="47">
        <v>20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</row>
    <row r="24" spans="1:176" ht="15" customHeight="1">
      <c r="A24" s="47">
        <v>21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</row>
    <row r="25" spans="1:176" ht="15" customHeight="1">
      <c r="A25" s="47">
        <v>22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</row>
    <row r="26" spans="1:176" ht="15" customHeight="1">
      <c r="A26" s="47">
        <v>23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</row>
    <row r="27" spans="1:176" ht="15" customHeight="1">
      <c r="A27" s="47">
        <v>24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</row>
    <row r="28" spans="1:176" ht="15" customHeight="1">
      <c r="A28" s="47">
        <v>25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</row>
    <row r="29" spans="1:176" ht="15" customHeight="1">
      <c r="A29" s="47">
        <v>26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</row>
    <row r="30" spans="1:176" ht="15" customHeight="1">
      <c r="A30" s="47">
        <v>27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</row>
    <row r="31" spans="1:176" ht="15" customHeight="1">
      <c r="A31" s="47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</row>
    <row r="32" spans="1:176" ht="15" customHeight="1">
      <c r="A32" s="47">
        <v>29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</row>
    <row r="33" spans="1:176" ht="15" customHeight="1">
      <c r="A33" s="47">
        <v>30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</row>
    <row r="34" spans="1:176" ht="15" customHeight="1">
      <c r="A34" s="47">
        <v>31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</row>
    <row r="35" spans="1:176" ht="15" customHeight="1">
      <c r="A35" s="47">
        <v>32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</row>
    <row r="36" spans="1:176" ht="15" customHeight="1">
      <c r="A36" s="47">
        <v>33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</row>
    <row r="37" spans="1:176" ht="15" customHeight="1">
      <c r="A37" s="47">
        <v>34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</row>
    <row r="38" spans="1:176" ht="15" customHeight="1">
      <c r="A38" s="47">
        <v>35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</row>
    <row r="39" spans="1:176" ht="15" customHeight="1">
      <c r="A39" s="47">
        <v>36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</row>
    <row r="40" spans="1:176" ht="15" customHeight="1">
      <c r="A40" s="47">
        <v>37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</row>
    <row r="41" spans="1:176" ht="15" customHeight="1">
      <c r="A41" s="47">
        <v>38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</row>
    <row r="42" spans="1:176" ht="15" customHeight="1">
      <c r="A42" s="47">
        <v>39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</row>
    <row r="43" spans="1:176" ht="15" customHeight="1">
      <c r="A43" s="47">
        <v>40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</row>
    <row r="44" spans="1:176" ht="15" customHeight="1">
      <c r="A44" s="47">
        <v>41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</row>
    <row r="45" spans="1:176" ht="15" customHeight="1">
      <c r="A45" s="47">
        <v>42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</row>
    <row r="46" spans="1:176" ht="15" customHeight="1">
      <c r="A46" s="47">
        <v>43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</row>
    <row r="47" spans="1:176" ht="15" customHeight="1">
      <c r="A47" s="47">
        <v>44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</row>
    <row r="48" spans="1:176" ht="15" customHeight="1">
      <c r="A48" s="47">
        <v>45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</row>
    <row r="49" spans="1:176" ht="15" customHeight="1">
      <c r="A49" s="47">
        <v>46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</row>
    <row r="50" spans="1:176" ht="15" customHeight="1">
      <c r="A50" s="47">
        <v>47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</row>
    <row r="51" spans="1:176" ht="15" customHeight="1">
      <c r="A51" s="47">
        <v>48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</row>
    <row r="52" spans="1:176" ht="15" customHeight="1">
      <c r="A52" s="47">
        <v>49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</row>
    <row r="53" spans="1:176" ht="15" customHeight="1">
      <c r="A53" s="47">
        <v>50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</row>
    <row r="54" spans="1:176" ht="15" customHeight="1">
      <c r="A54" s="47">
        <v>51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</row>
    <row r="55" spans="1:176" ht="15" customHeight="1">
      <c r="A55" s="47">
        <v>52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</row>
    <row r="56" spans="1:176" ht="15" customHeight="1">
      <c r="A56" s="47">
        <v>53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</row>
    <row r="57" spans="1:176" ht="15" customHeight="1">
      <c r="A57" s="47">
        <v>54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</row>
    <row r="58" spans="1:176" ht="15" customHeight="1">
      <c r="A58" s="47">
        <v>55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</row>
    <row r="59" spans="1:176" ht="15" customHeight="1">
      <c r="A59" s="47">
        <v>56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</row>
    <row r="60" spans="1:176" ht="15" customHeight="1">
      <c r="A60" s="47">
        <v>57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</row>
    <row r="61" spans="1:176" ht="15" customHeight="1">
      <c r="A61" s="47">
        <v>58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</row>
    <row r="62" spans="1:176" ht="15" customHeight="1">
      <c r="A62" s="47">
        <v>59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</row>
    <row r="63" spans="1:176" ht="15" customHeight="1">
      <c r="A63" s="47">
        <v>60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</row>
    <row r="64" spans="1:176" ht="15" customHeight="1">
      <c r="A64" s="47">
        <v>61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</row>
    <row r="65" spans="1:176" ht="15" customHeight="1">
      <c r="A65" s="47">
        <v>62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</row>
    <row r="66" spans="1:176" ht="15" customHeight="1">
      <c r="A66" s="47">
        <v>63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</row>
    <row r="67" spans="1:176" ht="15" customHeight="1">
      <c r="A67" s="47">
        <v>64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</row>
    <row r="68" spans="1:176" ht="15" customHeight="1">
      <c r="A68" s="47">
        <v>65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</row>
    <row r="69" spans="1:176" ht="15" customHeight="1">
      <c r="A69" s="47">
        <v>66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</row>
    <row r="70" spans="1:176" ht="15" customHeight="1">
      <c r="A70" s="47">
        <v>67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</row>
    <row r="71" spans="1:176" ht="15" customHeight="1">
      <c r="A71" s="47">
        <v>68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</row>
    <row r="72" spans="1:176" ht="15" customHeight="1">
      <c r="A72" s="47">
        <v>69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</row>
    <row r="73" spans="1:176" ht="15" customHeight="1">
      <c r="A73" s="47">
        <v>70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</row>
    <row r="74" spans="1:176" ht="15" customHeight="1">
      <c r="A74" s="47">
        <v>71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</row>
    <row r="75" spans="1:176" ht="15" customHeight="1">
      <c r="A75" s="47">
        <v>72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</row>
    <row r="76" spans="1:176" ht="15" customHeight="1">
      <c r="A76" s="47">
        <v>73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</row>
    <row r="77" spans="1:176" ht="15" customHeight="1">
      <c r="A77" s="47">
        <v>74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</row>
    <row r="78" spans="1:176" ht="15" customHeight="1">
      <c r="A78" s="47">
        <v>75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</row>
    <row r="79" spans="1:176" ht="15" customHeight="1">
      <c r="A79" s="47">
        <v>76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</row>
    <row r="80" spans="1:176" ht="15" customHeight="1">
      <c r="A80" s="47">
        <v>77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</row>
    <row r="81" spans="1:176" ht="15" customHeight="1">
      <c r="A81" s="47">
        <v>78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</row>
    <row r="82" spans="1:176" ht="15" customHeight="1">
      <c r="A82" s="47">
        <v>79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</row>
    <row r="83" spans="1:176" ht="15" customHeight="1">
      <c r="A83" s="47">
        <v>80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</row>
    <row r="84" spans="1:176" ht="15" customHeight="1">
      <c r="A84" s="47">
        <v>81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</row>
    <row r="85" spans="1:176" ht="15" customHeight="1">
      <c r="A85" s="47">
        <v>82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</row>
    <row r="86" spans="1:176" ht="15" customHeight="1">
      <c r="A86" s="47">
        <v>83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</row>
    <row r="87" spans="1:176" ht="15" customHeight="1">
      <c r="A87" s="47">
        <v>84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</row>
    <row r="88" spans="1:176" ht="15" customHeight="1">
      <c r="A88" s="47">
        <v>85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</row>
    <row r="89" spans="1:176" ht="15" customHeight="1">
      <c r="A89" s="47">
        <v>86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</row>
    <row r="90" spans="1:176" ht="15" customHeight="1">
      <c r="A90" s="47">
        <v>87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</row>
    <row r="91" spans="1:176" ht="15" customHeight="1">
      <c r="A91" s="47">
        <v>88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</row>
    <row r="92" spans="1:176" ht="15" customHeight="1">
      <c r="A92" s="47">
        <v>89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</row>
    <row r="93" spans="1:176" ht="15" customHeight="1">
      <c r="A93" s="47">
        <v>90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</row>
    <row r="94" spans="1:176" ht="15" customHeight="1">
      <c r="A94" s="47">
        <v>91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</row>
    <row r="95" spans="1:176" ht="15" customHeight="1">
      <c r="A95" s="47">
        <v>92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</row>
    <row r="96" spans="1:176" ht="15" customHeight="1">
      <c r="A96" s="47">
        <v>93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</row>
    <row r="97" spans="1:176" ht="15" customHeight="1">
      <c r="A97" s="47">
        <v>94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</row>
    <row r="98" spans="1:176" ht="15" customHeight="1">
      <c r="A98" s="47">
        <v>95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</row>
    <row r="99" spans="1:176" ht="15" customHeight="1">
      <c r="A99" s="47">
        <v>96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</row>
    <row r="100" spans="1:176" ht="15" customHeight="1">
      <c r="A100" s="47">
        <v>97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</row>
    <row r="101" spans="1:176" ht="15" customHeight="1">
      <c r="A101" s="47">
        <v>98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</row>
    <row r="102" spans="1:176" ht="15" customHeight="1">
      <c r="A102" s="47">
        <v>99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</row>
    <row r="103" spans="1:176" ht="15" customHeight="1">
      <c r="A103" s="47">
        <v>100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</row>
    <row r="104" spans="1:176" ht="15" customHeight="1">
      <c r="A104" s="47">
        <v>101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</row>
    <row r="105" spans="1:176" ht="15" customHeight="1">
      <c r="A105" s="47">
        <v>102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</row>
    <row r="106" spans="1:176" ht="15" customHeight="1">
      <c r="A106" s="47">
        <v>103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</row>
    <row r="107" spans="1:176" ht="15" customHeight="1">
      <c r="A107" s="47">
        <v>104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</row>
    <row r="108" spans="1:176" ht="15" customHeight="1">
      <c r="A108" s="47">
        <v>105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</row>
    <row r="109" spans="1:176" ht="15" customHeight="1">
      <c r="A109" s="47">
        <v>106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</row>
    <row r="110" spans="1:176" ht="15" customHeight="1">
      <c r="A110" s="47">
        <v>107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</row>
    <row r="111" spans="1:176" ht="15" customHeight="1">
      <c r="A111" s="47">
        <v>108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</row>
    <row r="112" spans="1:176" ht="15" customHeight="1">
      <c r="A112" s="47">
        <v>109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</row>
    <row r="113" spans="1:176" ht="15" customHeight="1">
      <c r="A113" s="47">
        <v>110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</row>
    <row r="114" spans="1:176" ht="15" customHeight="1">
      <c r="A114" s="47">
        <v>111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</row>
    <row r="115" spans="1:176" ht="15" customHeight="1">
      <c r="A115" s="47">
        <v>112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</row>
    <row r="116" spans="1:176" ht="15" customHeight="1">
      <c r="A116" s="47">
        <v>113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</row>
    <row r="117" spans="1:176" ht="15" customHeight="1">
      <c r="A117" s="47">
        <v>114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</row>
    <row r="118" spans="1:176" ht="15" customHeight="1">
      <c r="A118" s="47">
        <v>115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</row>
    <row r="119" spans="1:176" ht="15" customHeight="1">
      <c r="A119" s="47">
        <v>116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</row>
    <row r="120" spans="1:176" ht="15" customHeight="1">
      <c r="A120" s="47">
        <v>117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</row>
    <row r="121" spans="1:176" ht="15" customHeight="1">
      <c r="A121" s="47">
        <v>118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</row>
    <row r="122" spans="1:176" ht="15" customHeight="1">
      <c r="A122" s="47">
        <v>119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</row>
    <row r="123" spans="1:176" ht="15" customHeight="1">
      <c r="A123" s="47">
        <v>120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</row>
    <row r="124" spans="1:176" ht="15" customHeight="1">
      <c r="A124" s="47">
        <v>121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</row>
    <row r="125" spans="1:176" ht="15" customHeight="1">
      <c r="A125" s="47">
        <v>122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</row>
    <row r="126" spans="1:176" ht="15" customHeight="1">
      <c r="A126" s="47">
        <v>123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</row>
    <row r="127" spans="1:176" ht="15" customHeight="1">
      <c r="A127" s="47">
        <v>124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</row>
    <row r="128" spans="1:176" ht="15" customHeight="1">
      <c r="A128" s="47">
        <v>125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</row>
    <row r="129" spans="1:176" ht="15" customHeight="1">
      <c r="A129" s="47">
        <v>126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</row>
    <row r="130" spans="1:176" ht="15" customHeight="1">
      <c r="A130" s="47">
        <v>127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</row>
    <row r="131" spans="1:176" ht="15" customHeight="1">
      <c r="A131" s="47">
        <v>128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</row>
    <row r="132" spans="1:176" ht="15" customHeight="1">
      <c r="A132" s="47">
        <v>129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</row>
    <row r="133" spans="1:176" ht="15" customHeight="1">
      <c r="A133" s="47">
        <v>130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</row>
    <row r="134" spans="1:176" ht="15" customHeight="1">
      <c r="A134" s="47">
        <v>131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</row>
    <row r="135" spans="1:176" ht="15" customHeight="1">
      <c r="A135" s="47">
        <v>132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</row>
    <row r="136" spans="1:176" ht="15" customHeight="1">
      <c r="A136" s="47">
        <v>133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</row>
    <row r="137" spans="1:176" ht="15" customHeight="1">
      <c r="A137" s="47">
        <v>134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</row>
    <row r="138" spans="1:176" ht="15" customHeight="1">
      <c r="A138" s="47">
        <v>135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</row>
    <row r="139" spans="1:176" ht="15" customHeight="1">
      <c r="A139" s="47">
        <v>136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</row>
    <row r="140" spans="1:176" ht="15" customHeight="1">
      <c r="A140" s="47">
        <v>137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</row>
    <row r="141" spans="1:176" ht="15" customHeight="1">
      <c r="A141" s="47">
        <v>138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</row>
    <row r="142" spans="1:176" ht="15" customHeight="1">
      <c r="A142" s="47">
        <v>139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</row>
    <row r="143" spans="1:176" ht="15" customHeight="1">
      <c r="A143" s="47">
        <v>140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</row>
    <row r="144" spans="1:176" ht="15" customHeight="1">
      <c r="A144" s="47">
        <v>141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</row>
    <row r="145" spans="1:176" ht="15" customHeight="1">
      <c r="A145" s="47">
        <v>142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</row>
    <row r="146" spans="1:176" ht="15" customHeight="1">
      <c r="A146" s="47">
        <v>143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</row>
    <row r="147" spans="1:176" ht="15" customHeight="1">
      <c r="A147" s="47">
        <v>144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</row>
    <row r="148" spans="1:176" ht="15" customHeight="1">
      <c r="A148" s="47">
        <v>145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</row>
    <row r="149" spans="1:176" ht="15" customHeight="1">
      <c r="A149" s="47">
        <v>146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</row>
    <row r="150" spans="1:176" ht="15" customHeight="1">
      <c r="A150" s="47">
        <v>147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</row>
    <row r="151" spans="1:176" ht="15" customHeight="1">
      <c r="A151" s="47">
        <v>148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</row>
    <row r="152" spans="1:176" ht="15" customHeight="1">
      <c r="A152" s="47">
        <v>149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</row>
    <row r="153" spans="1:176" ht="15" customHeight="1">
      <c r="A153" s="47">
        <v>150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</row>
    <row r="154" spans="1:176" ht="15" customHeight="1">
      <c r="A154" s="47">
        <v>151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</row>
    <row r="155" spans="1:176" ht="15" customHeight="1">
      <c r="A155" s="47">
        <v>152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</row>
    <row r="156" spans="1:176" ht="15" customHeight="1">
      <c r="A156" s="47">
        <v>153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</row>
    <row r="157" spans="1:176" ht="15" customHeight="1">
      <c r="A157" s="47">
        <v>154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</row>
    <row r="158" spans="1:176" ht="15" customHeight="1">
      <c r="A158" s="47">
        <v>155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</row>
    <row r="159" spans="1:176" ht="15" customHeight="1">
      <c r="A159" s="47">
        <v>156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</row>
    <row r="160" spans="1:176" ht="15" customHeight="1">
      <c r="A160" s="47">
        <v>157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</row>
    <row r="161" spans="1:176" ht="15" customHeight="1">
      <c r="A161" s="47">
        <v>158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</row>
    <row r="162" spans="1:176" ht="15" customHeight="1">
      <c r="A162" s="47">
        <v>159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</row>
    <row r="163" spans="1:176" ht="15" customHeight="1">
      <c r="A163" s="47">
        <v>160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</row>
    <row r="164" spans="1:176" ht="15" customHeight="1">
      <c r="A164" s="47">
        <v>161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</row>
    <row r="165" spans="1:176" ht="15" customHeight="1">
      <c r="A165" s="47">
        <v>162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</row>
    <row r="166" spans="1:176" ht="15" customHeight="1">
      <c r="A166" s="47">
        <v>163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</row>
    <row r="167" spans="1:176" ht="15" customHeight="1">
      <c r="A167" s="47">
        <v>164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</row>
    <row r="168" spans="1:176" ht="15" customHeight="1">
      <c r="A168" s="47">
        <v>165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</row>
    <row r="169" spans="1:176" ht="15" customHeight="1">
      <c r="A169" s="47">
        <v>166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</row>
    <row r="170" spans="1:176" ht="15" customHeight="1">
      <c r="A170" s="47">
        <v>167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</row>
    <row r="171" spans="1:176" ht="15" customHeight="1">
      <c r="A171" s="47">
        <v>168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</row>
    <row r="172" spans="1:176" ht="15" customHeight="1">
      <c r="A172" s="47">
        <v>169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</row>
    <row r="173" spans="1:176" ht="15" customHeight="1">
      <c r="A173" s="47">
        <v>170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</row>
    <row r="174" spans="1:176" ht="15" customHeight="1">
      <c r="A174" s="47">
        <v>171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</row>
    <row r="175" spans="1:176" ht="15" customHeight="1">
      <c r="A175" s="47">
        <v>172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</row>
    <row r="176" spans="1:176" ht="15" customHeight="1">
      <c r="A176" s="47">
        <v>173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</row>
    <row r="177" spans="1:176" ht="15" customHeight="1">
      <c r="A177" s="47">
        <v>174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</row>
    <row r="178" spans="1:176" ht="15" customHeight="1">
      <c r="A178" s="47">
        <v>175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</row>
    <row r="179" spans="1:176" ht="15" customHeight="1">
      <c r="A179" s="47">
        <v>176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</row>
    <row r="180" spans="1:176" ht="15" customHeight="1">
      <c r="A180" s="47">
        <v>177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</row>
    <row r="181" spans="1:176" ht="15" customHeight="1">
      <c r="A181" s="47">
        <v>178</v>
      </c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</row>
    <row r="182" spans="1:176" ht="15" customHeight="1">
      <c r="A182" s="47">
        <v>179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</row>
    <row r="183" spans="1:176" ht="15" customHeight="1">
      <c r="A183" s="47">
        <v>180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</row>
    <row r="184" spans="1:176" ht="15" customHeight="1">
      <c r="A184" s="47">
        <v>181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</row>
    <row r="185" spans="1:176" ht="15" customHeight="1">
      <c r="A185" s="47">
        <v>182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</row>
    <row r="186" spans="1:176" ht="15" customHeight="1">
      <c r="A186" s="47">
        <v>183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</row>
    <row r="187" spans="1:176" ht="15" customHeight="1">
      <c r="A187" s="47">
        <v>184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</row>
    <row r="188" spans="1:176" ht="15" customHeight="1">
      <c r="A188" s="47">
        <v>185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</row>
    <row r="189" spans="1:176" ht="15" customHeight="1">
      <c r="A189" s="47">
        <v>186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</row>
    <row r="190" spans="1:176" ht="15" customHeight="1">
      <c r="A190" s="47">
        <v>187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</row>
    <row r="191" spans="1:176" ht="15" customHeight="1">
      <c r="A191" s="47">
        <v>188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</row>
    <row r="192" spans="1:176" ht="15" customHeight="1">
      <c r="A192" s="47">
        <v>189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</row>
    <row r="193" spans="1:176" ht="15" customHeight="1">
      <c r="A193" s="47">
        <v>190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</row>
    <row r="194" spans="1:176" ht="15" customHeight="1">
      <c r="A194" s="47">
        <v>191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</row>
    <row r="195" spans="1:176" ht="15" customHeight="1">
      <c r="A195" s="47">
        <v>192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</row>
    <row r="196" spans="1:176" ht="15" customHeight="1">
      <c r="A196" s="47">
        <v>193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</row>
    <row r="197" spans="1:176" ht="15" customHeight="1">
      <c r="A197" s="47">
        <v>194</v>
      </c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</row>
    <row r="198" spans="1:176" ht="15" customHeight="1">
      <c r="A198" s="47">
        <v>195</v>
      </c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</row>
    <row r="199" spans="1:176" ht="15" customHeight="1">
      <c r="A199" s="47">
        <v>196</v>
      </c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</row>
    <row r="200" spans="1:176" ht="15" customHeight="1">
      <c r="A200" s="47">
        <v>197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</row>
    <row r="201" spans="1:176" ht="15" customHeight="1">
      <c r="A201" s="47">
        <v>198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</row>
    <row r="202" spans="1:176" ht="15" customHeight="1">
      <c r="A202" s="47">
        <v>199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</row>
    <row r="203" spans="1:176" ht="15" customHeight="1">
      <c r="A203" s="47">
        <v>200</v>
      </c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</row>
    <row r="204" spans="1:176" ht="15" customHeight="1">
      <c r="A204" s="47">
        <v>201</v>
      </c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</row>
    <row r="205" spans="1:176" ht="15" customHeight="1">
      <c r="A205" s="47">
        <v>202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</row>
    <row r="206" spans="1:176" ht="15" customHeight="1">
      <c r="A206" s="47">
        <v>203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</row>
    <row r="207" spans="1:176" ht="15" customHeight="1">
      <c r="A207" s="47">
        <v>204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</row>
    <row r="208" spans="1:176" ht="15" customHeight="1">
      <c r="A208" s="47">
        <v>205</v>
      </c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</row>
    <row r="209" spans="1:176" ht="15" customHeight="1">
      <c r="A209" s="47">
        <v>206</v>
      </c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</row>
    <row r="210" spans="1:176" ht="15" customHeight="1">
      <c r="A210" s="47">
        <v>207</v>
      </c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</row>
    <row r="211" spans="1:176" ht="15" customHeight="1">
      <c r="A211" s="47">
        <v>208</v>
      </c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</row>
    <row r="212" spans="1:176" ht="15" customHeight="1">
      <c r="A212" s="47">
        <v>209</v>
      </c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</row>
    <row r="213" spans="1:176" ht="15" customHeight="1">
      <c r="A213" s="47">
        <v>210</v>
      </c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</row>
    <row r="214" spans="1:176" ht="15" customHeight="1">
      <c r="A214" s="47">
        <v>211</v>
      </c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</row>
    <row r="215" spans="1:176" ht="15" customHeight="1">
      <c r="A215" s="47">
        <v>212</v>
      </c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</row>
    <row r="216" spans="1:176" ht="15" customHeight="1">
      <c r="A216" s="47">
        <v>213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</row>
    <row r="217" spans="1:176" ht="15" customHeight="1">
      <c r="A217" s="47">
        <v>214</v>
      </c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</row>
    <row r="218" spans="1:176" ht="15" customHeight="1">
      <c r="A218" s="47">
        <v>215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</row>
    <row r="219" spans="1:176" ht="15" customHeight="1">
      <c r="A219" s="47">
        <v>216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</row>
    <row r="220" spans="1:176" ht="15" customHeight="1">
      <c r="A220" s="47">
        <v>217</v>
      </c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</row>
    <row r="221" spans="1:176" ht="15" customHeight="1">
      <c r="A221" s="47">
        <v>218</v>
      </c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</row>
    <row r="222" spans="1:176" ht="15" customHeight="1">
      <c r="A222" s="47">
        <v>219</v>
      </c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</row>
    <row r="223" spans="1:176" ht="15" customHeight="1">
      <c r="A223" s="47">
        <v>220</v>
      </c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</row>
    <row r="224" spans="1:176" ht="15" customHeight="1">
      <c r="A224" s="47">
        <v>221</v>
      </c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</row>
    <row r="225" spans="1:176" ht="15" customHeight="1">
      <c r="A225" s="47">
        <v>222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</row>
    <row r="226" spans="1:176" ht="15" customHeight="1">
      <c r="A226" s="47">
        <v>223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</row>
    <row r="227" spans="1:176" ht="15" customHeight="1">
      <c r="A227" s="47">
        <v>224</v>
      </c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</row>
    <row r="228" spans="1:176" ht="15" customHeight="1">
      <c r="A228" s="47">
        <v>225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</row>
    <row r="229" spans="1:176" ht="15" customHeight="1">
      <c r="A229" s="47">
        <v>226</v>
      </c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</row>
    <row r="230" spans="1:176" ht="15" customHeight="1">
      <c r="A230" s="47">
        <v>227</v>
      </c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</row>
    <row r="231" spans="1:176" ht="15" customHeight="1">
      <c r="A231" s="47">
        <v>228</v>
      </c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</row>
    <row r="232" spans="1:176" ht="15" customHeight="1">
      <c r="A232" s="47">
        <v>229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</row>
    <row r="233" spans="1:176" ht="15" customHeight="1">
      <c r="A233" s="47">
        <v>230</v>
      </c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</row>
    <row r="234" spans="1:176" ht="15" customHeight="1">
      <c r="A234" s="47">
        <v>231</v>
      </c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</row>
    <row r="235" spans="1:176" ht="15" customHeight="1">
      <c r="A235" s="47">
        <v>232</v>
      </c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</row>
    <row r="236" spans="1:176" ht="15" customHeight="1">
      <c r="A236" s="47">
        <v>233</v>
      </c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</row>
    <row r="237" spans="1:176" ht="15" customHeight="1">
      <c r="A237" s="47">
        <v>234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</row>
    <row r="238" spans="1:176" ht="15" customHeight="1">
      <c r="A238" s="47">
        <v>235</v>
      </c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</row>
    <row r="239" spans="1:176" ht="15" customHeight="1">
      <c r="A239" s="47">
        <v>236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</row>
    <row r="240" spans="1:176" ht="15" customHeight="1">
      <c r="A240" s="47">
        <v>237</v>
      </c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</row>
    <row r="241" spans="1:176" ht="15" customHeight="1">
      <c r="A241" s="47">
        <v>238</v>
      </c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</row>
    <row r="242" spans="1:176" ht="15" customHeight="1">
      <c r="A242" s="47">
        <v>239</v>
      </c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</row>
    <row r="243" spans="1:176" ht="15" customHeight="1">
      <c r="A243" s="47">
        <v>240</v>
      </c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</row>
    <row r="244" spans="1:176" ht="15" customHeight="1">
      <c r="A244" s="47">
        <v>241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</row>
    <row r="245" spans="1:176" ht="15" customHeight="1">
      <c r="A245" s="47">
        <v>242</v>
      </c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</row>
    <row r="246" spans="1:176" ht="15" customHeight="1">
      <c r="A246" s="47">
        <v>243</v>
      </c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</row>
    <row r="247" spans="1:176" ht="15" customHeight="1">
      <c r="A247" s="47">
        <v>244</v>
      </c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</row>
    <row r="248" spans="1:176" ht="15" customHeight="1">
      <c r="A248" s="47">
        <v>245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</row>
    <row r="249" spans="1:176" ht="15" customHeight="1">
      <c r="A249" s="47">
        <v>246</v>
      </c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</row>
    <row r="250" spans="1:176" ht="15" customHeight="1">
      <c r="A250" s="47">
        <v>247</v>
      </c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</row>
    <row r="251" spans="1:176" ht="15" customHeight="1">
      <c r="A251" s="47">
        <v>248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</row>
    <row r="252" spans="1:176" ht="15" customHeight="1">
      <c r="A252" s="47">
        <v>249</v>
      </c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</row>
    <row r="253" spans="1:176" ht="15" customHeight="1">
      <c r="A253" s="47">
        <v>250</v>
      </c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</row>
    <row r="254" spans="1:176" ht="15" customHeight="1">
      <c r="A254" s="47">
        <v>251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</row>
    <row r="255" spans="1:176" ht="15" customHeight="1">
      <c r="A255" s="47">
        <v>252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</row>
    <row r="256" spans="1:176" ht="15" customHeight="1">
      <c r="A256" s="47">
        <v>253</v>
      </c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</row>
    <row r="257" spans="1:176" ht="15" customHeight="1">
      <c r="A257" s="47">
        <v>254</v>
      </c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</row>
    <row r="258" spans="1:176" ht="15" customHeight="1">
      <c r="A258" s="47">
        <v>255</v>
      </c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</row>
    <row r="259" spans="1:176" ht="15" customHeight="1">
      <c r="A259" s="47">
        <v>256</v>
      </c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</row>
    <row r="260" spans="1:176" ht="15" customHeight="1">
      <c r="A260" s="47">
        <v>257</v>
      </c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</row>
    <row r="261" spans="1:176" ht="15" customHeight="1">
      <c r="A261" s="47">
        <v>258</v>
      </c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</row>
    <row r="262" spans="1:176" ht="15" customHeight="1">
      <c r="A262" s="47">
        <v>259</v>
      </c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</row>
    <row r="263" spans="1:176" ht="15" customHeight="1">
      <c r="A263" s="47">
        <v>260</v>
      </c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</row>
    <row r="264" spans="1:176" ht="15" customHeight="1">
      <c r="A264" s="47">
        <v>261</v>
      </c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</row>
    <row r="265" spans="1:176" ht="15" customHeight="1">
      <c r="A265" s="47">
        <v>262</v>
      </c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</row>
    <row r="266" spans="1:176" ht="15" customHeight="1">
      <c r="A266" s="47">
        <v>263</v>
      </c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</row>
    <row r="267" spans="1:176" ht="15" customHeight="1">
      <c r="A267" s="47">
        <v>264</v>
      </c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</row>
    <row r="268" spans="1:176" ht="15" customHeight="1">
      <c r="A268" s="47">
        <v>265</v>
      </c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</row>
    <row r="269" spans="1:176" ht="15" customHeight="1">
      <c r="A269" s="47">
        <v>266</v>
      </c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</row>
    <row r="270" spans="1:176" ht="15" customHeight="1">
      <c r="A270" s="47">
        <v>267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</row>
    <row r="271" spans="1:176" ht="15" customHeight="1">
      <c r="A271" s="47">
        <v>268</v>
      </c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</row>
    <row r="272" spans="1:176" ht="15" customHeight="1">
      <c r="A272" s="47">
        <v>269</v>
      </c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</row>
    <row r="273" spans="1:176" ht="15" customHeight="1">
      <c r="A273" s="47">
        <v>270</v>
      </c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</row>
    <row r="274" spans="1:176" ht="15" customHeight="1">
      <c r="A274" s="47">
        <v>271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</row>
    <row r="275" spans="1:176" ht="15" customHeight="1">
      <c r="A275" s="47">
        <v>272</v>
      </c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</row>
    <row r="276" spans="1:176" ht="15" customHeight="1">
      <c r="A276" s="47">
        <v>273</v>
      </c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</row>
    <row r="277" spans="1:176" ht="15" customHeight="1">
      <c r="A277" s="47">
        <v>274</v>
      </c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</row>
    <row r="278" spans="1:176" ht="15" customHeight="1">
      <c r="A278" s="47">
        <v>275</v>
      </c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</row>
    <row r="279" spans="1:176" ht="15" customHeight="1">
      <c r="A279" s="47">
        <v>276</v>
      </c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</row>
    <row r="280" spans="1:176" ht="15" customHeight="1">
      <c r="A280" s="47">
        <v>277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</row>
    <row r="281" spans="1:176" ht="15" customHeight="1">
      <c r="A281" s="47">
        <v>278</v>
      </c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</row>
    <row r="282" spans="1:176" ht="15" customHeight="1">
      <c r="A282" s="47">
        <v>279</v>
      </c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</row>
    <row r="283" spans="1:176" ht="15" customHeight="1">
      <c r="A283" s="47">
        <v>280</v>
      </c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</row>
    <row r="284" spans="1:176" ht="15" customHeight="1">
      <c r="A284" s="47">
        <v>281</v>
      </c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</row>
    <row r="285" spans="1:176" ht="15" customHeight="1">
      <c r="A285" s="47">
        <v>282</v>
      </c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</row>
    <row r="286" spans="1:176" ht="15" customHeight="1">
      <c r="A286" s="47">
        <v>283</v>
      </c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</row>
    <row r="287" spans="1:176" ht="15" customHeight="1">
      <c r="A287" s="47">
        <v>284</v>
      </c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</row>
    <row r="288" spans="1:176" ht="15" customHeight="1">
      <c r="A288" s="47">
        <v>285</v>
      </c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</row>
    <row r="289" spans="1:176" ht="15" customHeight="1">
      <c r="A289" s="47">
        <v>286</v>
      </c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</row>
    <row r="290" spans="1:176" ht="15" customHeight="1">
      <c r="A290" s="47">
        <v>287</v>
      </c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</row>
    <row r="291" spans="1:176" ht="15" customHeight="1">
      <c r="A291" s="47">
        <v>288</v>
      </c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</row>
    <row r="292" spans="1:176" ht="15" customHeight="1">
      <c r="A292" s="47">
        <v>289</v>
      </c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</row>
    <row r="293" spans="1:176" ht="15" customHeight="1">
      <c r="A293" s="47">
        <v>290</v>
      </c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</row>
    <row r="294" spans="1:176" ht="15" customHeight="1">
      <c r="A294" s="47">
        <v>291</v>
      </c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</row>
    <row r="295" spans="1:176" ht="15" customHeight="1">
      <c r="A295" s="47">
        <v>292</v>
      </c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</row>
    <row r="296" spans="1:176" ht="15" customHeight="1">
      <c r="A296" s="47">
        <v>293</v>
      </c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</row>
    <row r="297" spans="1:176" ht="15" customHeight="1">
      <c r="A297" s="47">
        <v>294</v>
      </c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</row>
    <row r="298" spans="1:176" ht="15" customHeight="1">
      <c r="A298" s="47">
        <v>295</v>
      </c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</row>
    <row r="299" spans="1:176" ht="15" customHeight="1">
      <c r="A299" s="47">
        <v>296</v>
      </c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</row>
    <row r="300" spans="1:176" ht="15" customHeight="1">
      <c r="A300" s="47">
        <v>297</v>
      </c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</row>
    <row r="301" spans="1:176" ht="15" customHeight="1">
      <c r="A301" s="47">
        <v>298</v>
      </c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</row>
    <row r="302" spans="1:176" ht="15" customHeight="1">
      <c r="A302" s="47">
        <v>299</v>
      </c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</row>
    <row r="303" spans="1:176" ht="15" customHeight="1">
      <c r="A303" s="47">
        <v>300</v>
      </c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</row>
    <row r="304" spans="1:176" ht="15" customHeight="1">
      <c r="A304" s="47">
        <v>301</v>
      </c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</row>
    <row r="305" spans="1:176" ht="15" customHeight="1">
      <c r="A305" s="47">
        <v>302</v>
      </c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</row>
    <row r="306" spans="1:176" ht="15" customHeight="1">
      <c r="A306" s="47">
        <v>303</v>
      </c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</row>
    <row r="307" spans="1:176" ht="15" customHeight="1">
      <c r="A307" s="47">
        <v>304</v>
      </c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</row>
    <row r="308" spans="1:176" ht="15" customHeight="1">
      <c r="A308" s="47">
        <v>305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</row>
    <row r="309" spans="1:176" ht="15" customHeight="1">
      <c r="A309" s="47">
        <v>306</v>
      </c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</row>
    <row r="310" spans="1:176" ht="15" customHeight="1">
      <c r="A310" s="47">
        <v>307</v>
      </c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</row>
    <row r="311" spans="1:176" ht="15" customHeight="1">
      <c r="A311" s="47">
        <v>308</v>
      </c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</row>
    <row r="312" spans="1:176" ht="15" customHeight="1">
      <c r="A312" s="47">
        <v>309</v>
      </c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</row>
    <row r="313" spans="1:176" ht="15" customHeight="1">
      <c r="A313" s="47">
        <v>310</v>
      </c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</row>
    <row r="314" spans="1:176" ht="15" customHeight="1">
      <c r="A314" s="47">
        <v>311</v>
      </c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</row>
    <row r="315" spans="1:176" ht="15" customHeight="1">
      <c r="A315" s="47">
        <v>312</v>
      </c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</row>
    <row r="316" spans="1:176" ht="15" customHeight="1">
      <c r="A316" s="47">
        <v>313</v>
      </c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</row>
    <row r="317" spans="1:176" ht="15" customHeight="1">
      <c r="A317" s="47">
        <v>314</v>
      </c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</row>
    <row r="318" spans="1:176" ht="15" customHeight="1">
      <c r="A318" s="47">
        <v>315</v>
      </c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</row>
    <row r="319" spans="1:176" ht="15" customHeight="1">
      <c r="A319" s="47">
        <v>316</v>
      </c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</row>
    <row r="320" spans="1:176" ht="15" customHeight="1">
      <c r="A320" s="47">
        <v>317</v>
      </c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</row>
    <row r="321" spans="1:176" ht="15" customHeight="1">
      <c r="A321" s="47">
        <v>318</v>
      </c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</row>
    <row r="322" spans="1:176" ht="15" customHeight="1">
      <c r="A322" s="47">
        <v>319</v>
      </c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</row>
    <row r="323" spans="1:176" ht="15" customHeight="1">
      <c r="A323" s="47">
        <v>320</v>
      </c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</row>
    <row r="324" spans="1:176" ht="15" customHeight="1">
      <c r="A324" s="47">
        <v>321</v>
      </c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</row>
    <row r="325" spans="1:176" ht="15" customHeight="1">
      <c r="A325" s="47">
        <v>322</v>
      </c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</row>
    <row r="326" spans="1:176" ht="15" customHeight="1">
      <c r="A326" s="47">
        <v>323</v>
      </c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</row>
    <row r="327" spans="1:176" ht="15" customHeight="1">
      <c r="A327" s="47">
        <v>324</v>
      </c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</row>
    <row r="328" spans="1:176" ht="15" customHeight="1">
      <c r="A328" s="47">
        <v>325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</row>
    <row r="329" spans="1:176" ht="15" customHeight="1">
      <c r="A329" s="47">
        <v>326</v>
      </c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</row>
    <row r="330" spans="1:176" ht="15" customHeight="1">
      <c r="A330" s="47">
        <v>327</v>
      </c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</row>
    <row r="331" spans="1:176" ht="15" customHeight="1">
      <c r="A331" s="47">
        <v>328</v>
      </c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</row>
    <row r="332" spans="1:176" ht="15" customHeight="1">
      <c r="A332" s="47">
        <v>329</v>
      </c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</row>
    <row r="333" spans="1:176" ht="15" customHeight="1">
      <c r="A333" s="47">
        <v>330</v>
      </c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</row>
    <row r="334" spans="1:176" ht="15" customHeight="1">
      <c r="A334" s="47">
        <v>331</v>
      </c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</row>
    <row r="335" spans="1:176" ht="15" customHeight="1">
      <c r="A335" s="47">
        <v>332</v>
      </c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</row>
    <row r="336" spans="1:176" ht="15" customHeight="1">
      <c r="A336" s="47">
        <v>333</v>
      </c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</row>
    <row r="337" spans="1:176" ht="15" customHeight="1">
      <c r="A337" s="47">
        <v>334</v>
      </c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</row>
    <row r="338" spans="1:176" ht="15" customHeight="1">
      <c r="A338" s="47">
        <v>335</v>
      </c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</row>
    <row r="339" spans="1:176" ht="15" customHeight="1">
      <c r="A339" s="47">
        <v>336</v>
      </c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</row>
    <row r="340" spans="1:176" ht="15" customHeight="1">
      <c r="A340" s="47">
        <v>337</v>
      </c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</row>
    <row r="341" spans="1:176" ht="15" customHeight="1">
      <c r="A341" s="47">
        <v>338</v>
      </c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</row>
    <row r="342" spans="1:176" ht="15" customHeight="1">
      <c r="A342" s="47">
        <v>339</v>
      </c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</row>
    <row r="343" spans="1:176" ht="15" customHeight="1">
      <c r="A343" s="47">
        <v>340</v>
      </c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</row>
    <row r="344" spans="1:176" ht="15" customHeight="1">
      <c r="A344" s="47">
        <v>341</v>
      </c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</row>
    <row r="345" spans="1:176" ht="15" customHeight="1">
      <c r="A345" s="47">
        <v>342</v>
      </c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</row>
    <row r="346" spans="1:176" ht="15" customHeight="1">
      <c r="A346" s="47">
        <v>343</v>
      </c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</row>
    <row r="347" spans="1:176" ht="15" customHeight="1">
      <c r="A347" s="47">
        <v>344</v>
      </c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</row>
    <row r="348" spans="1:176" ht="15" customHeight="1">
      <c r="A348" s="47">
        <v>345</v>
      </c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</row>
    <row r="349" spans="1:176" ht="15" customHeight="1">
      <c r="A349" s="47">
        <v>346</v>
      </c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</row>
    <row r="350" spans="1:176" ht="15" customHeight="1">
      <c r="A350" s="47">
        <v>347</v>
      </c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</row>
    <row r="351" spans="1:176" ht="15" customHeight="1">
      <c r="A351" s="47">
        <v>348</v>
      </c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</row>
    <row r="352" spans="1:176" ht="15" customHeight="1">
      <c r="A352" s="47">
        <v>349</v>
      </c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</row>
    <row r="353" spans="1:176" ht="15" customHeight="1">
      <c r="A353" s="47">
        <v>350</v>
      </c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</row>
    <row r="354" spans="1:176" ht="15" customHeight="1">
      <c r="A354" s="47">
        <v>351</v>
      </c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</row>
    <row r="355" spans="1:176" ht="15" customHeight="1">
      <c r="A355" s="47">
        <v>352</v>
      </c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</row>
    <row r="356" spans="1:176" ht="15" customHeight="1">
      <c r="A356" s="47">
        <v>353</v>
      </c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</row>
    <row r="357" spans="1:176" ht="15" customHeight="1">
      <c r="A357" s="47">
        <v>354</v>
      </c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</row>
    <row r="358" spans="1:176" ht="15" customHeight="1">
      <c r="A358" s="47">
        <v>355</v>
      </c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</row>
    <row r="359" spans="1:176" ht="15" customHeight="1">
      <c r="A359" s="47">
        <v>356</v>
      </c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</row>
    <row r="360" spans="1:176" ht="15" customHeight="1">
      <c r="A360" s="47">
        <v>357</v>
      </c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</row>
    <row r="361" spans="1:176" ht="15" customHeight="1">
      <c r="A361" s="47">
        <v>358</v>
      </c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</row>
    <row r="362" spans="1:176" ht="15" customHeight="1">
      <c r="A362" s="47">
        <v>359</v>
      </c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</row>
    <row r="363" spans="1:176" ht="15" customHeight="1">
      <c r="A363" s="47">
        <v>360</v>
      </c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</row>
    <row r="364" spans="1:176" ht="15" customHeight="1">
      <c r="A364" s="47">
        <v>361</v>
      </c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</row>
    <row r="365" spans="1:176" ht="15" customHeight="1">
      <c r="A365" s="47">
        <v>362</v>
      </c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</row>
    <row r="366" spans="1:176" ht="15" customHeight="1">
      <c r="A366" s="47">
        <v>363</v>
      </c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</row>
    <row r="367" spans="1:176" ht="15" customHeight="1">
      <c r="A367" s="47">
        <v>364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</row>
    <row r="368" spans="1:176" ht="15" customHeight="1">
      <c r="A368" s="47">
        <v>365</v>
      </c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</row>
    <row r="369" spans="1:176" ht="15" customHeight="1">
      <c r="A369" s="47">
        <v>366</v>
      </c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</row>
    <row r="370" spans="1:176" ht="15" customHeight="1">
      <c r="A370" s="47">
        <v>367</v>
      </c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</row>
    <row r="371" spans="1:176" ht="15" customHeight="1">
      <c r="A371" s="47">
        <v>368</v>
      </c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</row>
    <row r="372" spans="1:176" ht="15" customHeight="1">
      <c r="A372" s="47">
        <v>369</v>
      </c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</row>
    <row r="373" spans="1:176" ht="15" customHeight="1">
      <c r="A373" s="47">
        <v>370</v>
      </c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</row>
    <row r="374" spans="1:176" ht="15" customHeight="1">
      <c r="A374" s="47">
        <v>371</v>
      </c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</row>
    <row r="375" spans="1:176" ht="15" customHeight="1">
      <c r="A375" s="47">
        <v>372</v>
      </c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</row>
    <row r="376" spans="1:176" ht="15" customHeight="1">
      <c r="A376" s="47">
        <v>373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</row>
    <row r="377" spans="1:176" ht="15" customHeight="1">
      <c r="A377" s="47">
        <v>374</v>
      </c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</row>
    <row r="378" spans="1:176" ht="15" customHeight="1">
      <c r="A378" s="47">
        <v>375</v>
      </c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</row>
    <row r="379" spans="1:176" ht="15" customHeight="1">
      <c r="A379" s="47">
        <v>376</v>
      </c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</row>
    <row r="380" spans="1:176" ht="15" customHeight="1">
      <c r="A380" s="47">
        <v>377</v>
      </c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</row>
    <row r="381" spans="1:176" ht="15" customHeight="1">
      <c r="A381" s="47">
        <v>378</v>
      </c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</row>
    <row r="382" spans="1:176" ht="15" customHeight="1">
      <c r="A382" s="47">
        <v>379</v>
      </c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</row>
    <row r="383" spans="1:176" ht="15" customHeight="1">
      <c r="A383" s="47">
        <v>380</v>
      </c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</row>
    <row r="384" spans="1:176" ht="15" customHeight="1">
      <c r="A384" s="47">
        <v>381</v>
      </c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</row>
    <row r="385" spans="1:176" ht="15" customHeight="1">
      <c r="A385" s="47">
        <v>382</v>
      </c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</row>
    <row r="386" spans="1:176" ht="15" customHeight="1">
      <c r="A386" s="47">
        <v>383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</row>
    <row r="387" spans="1:176" ht="15" customHeight="1">
      <c r="A387" s="47">
        <v>384</v>
      </c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</row>
    <row r="388" spans="1:176" ht="15" customHeight="1">
      <c r="A388" s="47">
        <v>385</v>
      </c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</row>
    <row r="389" spans="1:176" ht="15" customHeight="1">
      <c r="A389" s="47">
        <v>386</v>
      </c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</row>
    <row r="390" spans="1:176" ht="15" customHeight="1">
      <c r="A390" s="47">
        <v>387</v>
      </c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</row>
    <row r="391" spans="1:176" ht="15" customHeight="1">
      <c r="A391" s="47">
        <v>388</v>
      </c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</row>
    <row r="392" spans="1:176" ht="15" customHeight="1">
      <c r="A392" s="47">
        <v>389</v>
      </c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</row>
    <row r="393" spans="1:176" ht="15" customHeight="1">
      <c r="A393" s="47">
        <v>390</v>
      </c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</row>
    <row r="394" spans="1:176" ht="15" customHeight="1">
      <c r="A394" s="47">
        <v>391</v>
      </c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</row>
    <row r="395" spans="1:176" ht="15" customHeight="1">
      <c r="A395" s="47">
        <v>392</v>
      </c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</row>
    <row r="396" spans="1:176" ht="15" customHeight="1">
      <c r="A396" s="47">
        <v>393</v>
      </c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</row>
    <row r="397" spans="1:176" ht="15" customHeight="1">
      <c r="A397" s="47">
        <v>394</v>
      </c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</row>
    <row r="398" spans="1:176" ht="15" customHeight="1">
      <c r="A398" s="47">
        <v>395</v>
      </c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</row>
    <row r="399" spans="1:176" ht="15" customHeight="1">
      <c r="A399" s="47">
        <v>396</v>
      </c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</row>
    <row r="400" spans="1:176" ht="15" customHeight="1">
      <c r="A400" s="47">
        <v>397</v>
      </c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</row>
    <row r="401" spans="1:176" ht="15" customHeight="1">
      <c r="A401" s="47">
        <v>398</v>
      </c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</row>
    <row r="402" spans="1:176" ht="15" customHeight="1">
      <c r="A402" s="47">
        <v>399</v>
      </c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</row>
    <row r="403" spans="1:176" ht="15" customHeight="1">
      <c r="A403" s="47">
        <v>400</v>
      </c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</row>
    <row r="404" spans="1:176" ht="15" customHeight="1">
      <c r="A404" s="47">
        <v>401</v>
      </c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</row>
    <row r="405" spans="1:176" ht="15" customHeight="1">
      <c r="A405" s="47">
        <v>402</v>
      </c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</row>
    <row r="406" spans="1:176" ht="15" customHeight="1">
      <c r="A406" s="47">
        <v>403</v>
      </c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</row>
    <row r="407" spans="1:176" ht="15" customHeight="1">
      <c r="A407" s="47">
        <v>404</v>
      </c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</row>
    <row r="408" spans="1:176" ht="15" customHeight="1">
      <c r="A408" s="47">
        <v>405</v>
      </c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T408" s="47"/>
      <c r="EU408" s="47"/>
      <c r="EV408" s="47"/>
      <c r="EW408" s="47"/>
      <c r="EX408" s="47"/>
      <c r="EY408" s="47"/>
      <c r="EZ408" s="47"/>
      <c r="FA408" s="47"/>
      <c r="FB408" s="47"/>
      <c r="FC408" s="47"/>
      <c r="FD408" s="47"/>
      <c r="FE408" s="47"/>
      <c r="FF408" s="47"/>
      <c r="FG408" s="47"/>
      <c r="FH408" s="47"/>
      <c r="FI408" s="47"/>
      <c r="FJ408" s="47"/>
      <c r="FK408" s="47"/>
      <c r="FL408" s="47"/>
      <c r="FM408" s="47"/>
      <c r="FN408" s="47"/>
      <c r="FO408" s="47"/>
      <c r="FP408" s="47"/>
      <c r="FQ408" s="47"/>
      <c r="FR408" s="47"/>
      <c r="FS408" s="47"/>
      <c r="FT408" s="47"/>
    </row>
    <row r="409" spans="1:176" ht="15" customHeight="1">
      <c r="A409" s="47">
        <v>406</v>
      </c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</row>
    <row r="410" spans="1:176" ht="15" customHeight="1">
      <c r="A410" s="47">
        <v>407</v>
      </c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</row>
    <row r="411" spans="1:176" ht="15" customHeight="1">
      <c r="A411" s="47">
        <v>408</v>
      </c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</row>
    <row r="412" spans="1:176" ht="15" customHeight="1">
      <c r="A412" s="47">
        <v>409</v>
      </c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</row>
    <row r="413" spans="1:176" ht="15" customHeight="1">
      <c r="A413" s="47">
        <v>410</v>
      </c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  <c r="EW413" s="47"/>
      <c r="EX413" s="47"/>
      <c r="EY413" s="47"/>
      <c r="EZ413" s="47"/>
      <c r="FA413" s="47"/>
      <c r="FB413" s="47"/>
      <c r="FC413" s="47"/>
      <c r="FD413" s="47"/>
      <c r="FE413" s="47"/>
      <c r="FF413" s="47"/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  <c r="FR413" s="47"/>
      <c r="FS413" s="47"/>
      <c r="FT413" s="47"/>
    </row>
    <row r="414" spans="1:176" ht="15" customHeight="1">
      <c r="A414" s="47">
        <v>411</v>
      </c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  <c r="EW414" s="47"/>
      <c r="EX414" s="47"/>
      <c r="EY414" s="47"/>
      <c r="EZ414" s="47"/>
      <c r="FA414" s="47"/>
      <c r="FB414" s="47"/>
      <c r="FC414" s="47"/>
      <c r="FD414" s="47"/>
      <c r="FE414" s="47"/>
      <c r="FF414" s="47"/>
      <c r="FG414" s="47"/>
      <c r="FH414" s="47"/>
      <c r="FI414" s="47"/>
      <c r="FJ414" s="47"/>
      <c r="FK414" s="47"/>
      <c r="FL414" s="47"/>
      <c r="FM414" s="47"/>
      <c r="FN414" s="47"/>
      <c r="FO414" s="47"/>
      <c r="FP414" s="47"/>
      <c r="FQ414" s="47"/>
      <c r="FR414" s="47"/>
      <c r="FS414" s="47"/>
      <c r="FT414" s="47"/>
    </row>
    <row r="415" spans="1:176" ht="15" customHeight="1">
      <c r="A415" s="47">
        <v>412</v>
      </c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T415" s="47"/>
      <c r="EU415" s="47"/>
      <c r="EV415" s="47"/>
      <c r="EW415" s="47"/>
      <c r="EX415" s="47"/>
      <c r="EY415" s="47"/>
      <c r="EZ415" s="47"/>
      <c r="FA415" s="47"/>
      <c r="FB415" s="47"/>
      <c r="FC415" s="47"/>
      <c r="FD415" s="47"/>
      <c r="FE415" s="47"/>
      <c r="FF415" s="47"/>
      <c r="FG415" s="47"/>
      <c r="FH415" s="47"/>
      <c r="FI415" s="47"/>
      <c r="FJ415" s="47"/>
      <c r="FK415" s="47"/>
      <c r="FL415" s="47"/>
      <c r="FM415" s="47"/>
      <c r="FN415" s="47"/>
      <c r="FO415" s="47"/>
      <c r="FP415" s="47"/>
      <c r="FQ415" s="47"/>
      <c r="FR415" s="47"/>
      <c r="FS415" s="47"/>
      <c r="FT415" s="47"/>
    </row>
    <row r="416" spans="1:176" ht="15" customHeight="1">
      <c r="A416" s="47">
        <v>413</v>
      </c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T416" s="47"/>
      <c r="EU416" s="47"/>
      <c r="EV416" s="47"/>
      <c r="EW416" s="47"/>
      <c r="EX416" s="47"/>
      <c r="EY416" s="47"/>
      <c r="EZ416" s="47"/>
      <c r="FA416" s="47"/>
      <c r="FB416" s="47"/>
      <c r="FC416" s="47"/>
      <c r="FD416" s="47"/>
      <c r="FE416" s="47"/>
      <c r="FF416" s="47"/>
      <c r="FG416" s="47"/>
      <c r="FH416" s="47"/>
      <c r="FI416" s="47"/>
      <c r="FJ416" s="47"/>
      <c r="FK416" s="47"/>
      <c r="FL416" s="47"/>
      <c r="FM416" s="47"/>
      <c r="FN416" s="47"/>
      <c r="FO416" s="47"/>
      <c r="FP416" s="47"/>
      <c r="FQ416" s="47"/>
      <c r="FR416" s="47"/>
      <c r="FS416" s="47"/>
      <c r="FT416" s="47"/>
    </row>
    <row r="417" spans="1:176" ht="15" customHeight="1">
      <c r="A417" s="47">
        <v>414</v>
      </c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T417" s="47"/>
      <c r="EU417" s="47"/>
      <c r="EV417" s="47"/>
      <c r="EW417" s="47"/>
      <c r="EX417" s="47"/>
      <c r="EY417" s="47"/>
      <c r="EZ417" s="47"/>
      <c r="FA417" s="47"/>
      <c r="FB417" s="47"/>
      <c r="FC417" s="47"/>
      <c r="FD417" s="47"/>
      <c r="FE417" s="47"/>
      <c r="FF417" s="47"/>
      <c r="FG417" s="47"/>
      <c r="FH417" s="47"/>
      <c r="FI417" s="47"/>
      <c r="FJ417" s="47"/>
      <c r="FK417" s="47"/>
      <c r="FL417" s="47"/>
      <c r="FM417" s="47"/>
      <c r="FN417" s="47"/>
      <c r="FO417" s="47"/>
      <c r="FP417" s="47"/>
      <c r="FQ417" s="47"/>
      <c r="FR417" s="47"/>
      <c r="FS417" s="47"/>
      <c r="FT417" s="47"/>
    </row>
    <row r="418" spans="1:176" ht="15" customHeight="1">
      <c r="A418" s="47">
        <v>415</v>
      </c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T418" s="47"/>
      <c r="EU418" s="47"/>
      <c r="EV418" s="47"/>
      <c r="EW418" s="47"/>
      <c r="EX418" s="47"/>
      <c r="EY418" s="47"/>
      <c r="EZ418" s="47"/>
      <c r="FA418" s="47"/>
      <c r="FB418" s="47"/>
      <c r="FC418" s="47"/>
      <c r="FD418" s="47"/>
      <c r="FE418" s="47"/>
      <c r="FF418" s="47"/>
      <c r="FG418" s="47"/>
      <c r="FH418" s="47"/>
      <c r="FI418" s="47"/>
      <c r="FJ418" s="47"/>
      <c r="FK418" s="47"/>
      <c r="FL418" s="47"/>
      <c r="FM418" s="47"/>
      <c r="FN418" s="47"/>
      <c r="FO418" s="47"/>
      <c r="FP418" s="47"/>
      <c r="FQ418" s="47"/>
      <c r="FR418" s="47"/>
      <c r="FS418" s="47"/>
      <c r="FT418" s="47"/>
    </row>
    <row r="419" spans="1:176" ht="15" customHeight="1">
      <c r="A419" s="47">
        <v>416</v>
      </c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T419" s="47"/>
      <c r="EU419" s="47"/>
      <c r="EV419" s="47"/>
      <c r="EW419" s="47"/>
      <c r="EX419" s="47"/>
      <c r="EY419" s="47"/>
      <c r="EZ419" s="47"/>
      <c r="FA419" s="47"/>
      <c r="FB419" s="47"/>
      <c r="FC419" s="47"/>
      <c r="FD419" s="47"/>
      <c r="FE419" s="47"/>
      <c r="FF419" s="47"/>
      <c r="FG419" s="47"/>
      <c r="FH419" s="47"/>
      <c r="FI419" s="47"/>
      <c r="FJ419" s="47"/>
      <c r="FK419" s="47"/>
      <c r="FL419" s="47"/>
      <c r="FM419" s="47"/>
      <c r="FN419" s="47"/>
      <c r="FO419" s="47"/>
      <c r="FP419" s="47"/>
      <c r="FQ419" s="47"/>
      <c r="FR419" s="47"/>
      <c r="FS419" s="47"/>
      <c r="FT419" s="47"/>
    </row>
    <row r="420" spans="1:176" ht="15" customHeight="1">
      <c r="A420" s="47">
        <v>417</v>
      </c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T420" s="47"/>
      <c r="EU420" s="47"/>
      <c r="EV420" s="47"/>
      <c r="EW420" s="47"/>
      <c r="EX420" s="47"/>
      <c r="EY420" s="47"/>
      <c r="EZ420" s="47"/>
      <c r="FA420" s="47"/>
      <c r="FB420" s="47"/>
      <c r="FC420" s="47"/>
      <c r="FD420" s="47"/>
      <c r="FE420" s="47"/>
      <c r="FF420" s="47"/>
      <c r="FG420" s="47"/>
      <c r="FH420" s="47"/>
      <c r="FI420" s="47"/>
      <c r="FJ420" s="47"/>
      <c r="FK420" s="47"/>
      <c r="FL420" s="47"/>
      <c r="FM420" s="47"/>
      <c r="FN420" s="47"/>
      <c r="FO420" s="47"/>
      <c r="FP420" s="47"/>
      <c r="FQ420" s="47"/>
      <c r="FR420" s="47"/>
      <c r="FS420" s="47"/>
      <c r="FT420" s="47"/>
    </row>
    <row r="421" spans="1:176" ht="15" customHeight="1">
      <c r="A421" s="47">
        <v>418</v>
      </c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T421" s="47"/>
      <c r="EU421" s="47"/>
      <c r="EV421" s="47"/>
      <c r="EW421" s="47"/>
      <c r="EX421" s="47"/>
      <c r="EY421" s="47"/>
      <c r="EZ421" s="47"/>
      <c r="FA421" s="47"/>
      <c r="FB421" s="47"/>
      <c r="FC421" s="47"/>
      <c r="FD421" s="47"/>
      <c r="FE421" s="47"/>
      <c r="FF421" s="47"/>
      <c r="FG421" s="47"/>
      <c r="FH421" s="47"/>
      <c r="FI421" s="47"/>
      <c r="FJ421" s="47"/>
      <c r="FK421" s="47"/>
      <c r="FL421" s="47"/>
      <c r="FM421" s="47"/>
      <c r="FN421" s="47"/>
      <c r="FO421" s="47"/>
      <c r="FP421" s="47"/>
      <c r="FQ421" s="47"/>
      <c r="FR421" s="47"/>
      <c r="FS421" s="47"/>
      <c r="FT421" s="47"/>
    </row>
    <row r="422" spans="1:176" ht="15" customHeight="1">
      <c r="A422" s="47">
        <v>419</v>
      </c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</row>
    <row r="423" spans="1:176" ht="15" customHeight="1">
      <c r="A423" s="47">
        <v>420</v>
      </c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</row>
    <row r="424" spans="1:176" ht="15" customHeight="1">
      <c r="A424" s="47">
        <v>421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</row>
    <row r="425" spans="1:176" ht="15" customHeight="1">
      <c r="A425" s="47">
        <v>422</v>
      </c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</row>
    <row r="426" spans="1:176" ht="15" customHeight="1">
      <c r="A426" s="47">
        <v>423</v>
      </c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</row>
    <row r="427" spans="1:176" ht="15" customHeight="1">
      <c r="A427" s="47">
        <v>424</v>
      </c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</row>
    <row r="428" spans="1:176" ht="15" customHeight="1">
      <c r="A428" s="47">
        <v>425</v>
      </c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</row>
    <row r="429" spans="1:176" ht="15" customHeight="1">
      <c r="A429" s="47">
        <v>426</v>
      </c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</row>
    <row r="430" spans="1:176" ht="15" customHeight="1">
      <c r="A430" s="47">
        <v>427</v>
      </c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</row>
    <row r="431" spans="1:176" ht="15" customHeight="1">
      <c r="A431" s="47">
        <v>428</v>
      </c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</row>
    <row r="432" spans="1:176" ht="15" customHeight="1">
      <c r="A432" s="47">
        <v>429</v>
      </c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</row>
    <row r="433" spans="1:176" ht="15" customHeight="1">
      <c r="A433" s="47">
        <v>430</v>
      </c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</row>
    <row r="434" spans="1:176" ht="15" customHeight="1">
      <c r="A434" s="47">
        <v>431</v>
      </c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</row>
    <row r="435" spans="1:176" ht="15" customHeight="1">
      <c r="A435" s="47">
        <v>432</v>
      </c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</row>
    <row r="436" spans="1:176" ht="15" customHeight="1">
      <c r="A436" s="47">
        <v>433</v>
      </c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</row>
    <row r="437" spans="1:176" ht="15" customHeight="1">
      <c r="A437" s="47">
        <v>434</v>
      </c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</row>
    <row r="438" spans="1:176" ht="15" customHeight="1">
      <c r="A438" s="47">
        <v>435</v>
      </c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</row>
    <row r="439" spans="1:176" ht="15" customHeight="1">
      <c r="A439" s="47">
        <v>436</v>
      </c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  <c r="FF439" s="47"/>
      <c r="FG439" s="47"/>
      <c r="FH439" s="47"/>
      <c r="FI439" s="47"/>
      <c r="FJ439" s="47"/>
      <c r="FK439" s="47"/>
      <c r="FL439" s="47"/>
      <c r="FM439" s="47"/>
      <c r="FN439" s="47"/>
      <c r="FO439" s="47"/>
      <c r="FP439" s="47"/>
      <c r="FQ439" s="47"/>
      <c r="FR439" s="47"/>
      <c r="FS439" s="47"/>
      <c r="FT439" s="47"/>
    </row>
    <row r="440" spans="1:176" ht="15" customHeight="1">
      <c r="A440" s="47">
        <v>437</v>
      </c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  <c r="FF440" s="47"/>
      <c r="FG440" s="47"/>
      <c r="FH440" s="47"/>
      <c r="FI440" s="47"/>
      <c r="FJ440" s="47"/>
      <c r="FK440" s="47"/>
      <c r="FL440" s="47"/>
      <c r="FM440" s="47"/>
      <c r="FN440" s="47"/>
      <c r="FO440" s="47"/>
      <c r="FP440" s="47"/>
      <c r="FQ440" s="47"/>
      <c r="FR440" s="47"/>
      <c r="FS440" s="47"/>
      <c r="FT440" s="47"/>
    </row>
    <row r="441" spans="1:176" ht="15" customHeight="1">
      <c r="A441" s="47">
        <v>438</v>
      </c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</row>
    <row r="442" spans="1:176" ht="15" customHeight="1">
      <c r="A442" s="47">
        <v>439</v>
      </c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</row>
    <row r="443" spans="1:176" ht="15" customHeight="1">
      <c r="A443" s="47">
        <v>440</v>
      </c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</row>
    <row r="444" spans="1:176" ht="15" customHeight="1">
      <c r="A444" s="47">
        <v>441</v>
      </c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</row>
    <row r="445" spans="1:176" ht="15" customHeight="1">
      <c r="A445" s="47">
        <v>442</v>
      </c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</row>
    <row r="446" spans="1:176" ht="15" customHeight="1">
      <c r="A446" s="47">
        <v>443</v>
      </c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</row>
    <row r="447" spans="1:176" ht="15" customHeight="1">
      <c r="A447" s="47">
        <v>444</v>
      </c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</row>
    <row r="448" spans="1:176" ht="15" customHeight="1">
      <c r="A448" s="47">
        <v>445</v>
      </c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</row>
    <row r="449" spans="1:176" ht="15" customHeight="1">
      <c r="A449" s="47">
        <v>446</v>
      </c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</row>
    <row r="450" spans="1:176" ht="15" customHeight="1">
      <c r="A450" s="47">
        <v>447</v>
      </c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</row>
    <row r="451" spans="1:176" ht="15" customHeight="1">
      <c r="A451" s="47">
        <v>448</v>
      </c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</row>
    <row r="452" spans="1:176" ht="15" customHeight="1">
      <c r="A452" s="47">
        <v>449</v>
      </c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</row>
    <row r="453" spans="1:176" ht="15" customHeight="1">
      <c r="A453" s="47">
        <v>450</v>
      </c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</row>
    <row r="454" spans="1:176" ht="15" customHeight="1">
      <c r="A454" s="47">
        <v>451</v>
      </c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</row>
    <row r="455" spans="1:176" ht="15" customHeight="1">
      <c r="A455" s="47">
        <v>452</v>
      </c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47"/>
      <c r="ET455" s="47"/>
      <c r="EU455" s="47"/>
      <c r="EV455" s="47"/>
      <c r="EW455" s="47"/>
      <c r="EX455" s="47"/>
      <c r="EY455" s="47"/>
      <c r="EZ455" s="47"/>
      <c r="FA455" s="47"/>
      <c r="FB455" s="47"/>
      <c r="FC455" s="47"/>
      <c r="FD455" s="47"/>
      <c r="FE455" s="47"/>
      <c r="FF455" s="47"/>
      <c r="FG455" s="47"/>
      <c r="FH455" s="47"/>
      <c r="FI455" s="47"/>
      <c r="FJ455" s="47"/>
      <c r="FK455" s="47"/>
      <c r="FL455" s="47"/>
      <c r="FM455" s="47"/>
      <c r="FN455" s="47"/>
      <c r="FO455" s="47"/>
      <c r="FP455" s="47"/>
      <c r="FQ455" s="47"/>
      <c r="FR455" s="47"/>
      <c r="FS455" s="47"/>
      <c r="FT455" s="47"/>
    </row>
    <row r="456" spans="1:176" ht="15" customHeight="1">
      <c r="A456" s="47">
        <v>453</v>
      </c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47"/>
      <c r="ET456" s="47"/>
      <c r="EU456" s="47"/>
      <c r="EV456" s="47"/>
      <c r="EW456" s="47"/>
      <c r="EX456" s="47"/>
      <c r="EY456" s="47"/>
      <c r="EZ456" s="47"/>
      <c r="FA456" s="47"/>
      <c r="FB456" s="47"/>
      <c r="FC456" s="47"/>
      <c r="FD456" s="47"/>
      <c r="FE456" s="47"/>
      <c r="FF456" s="47"/>
      <c r="FG456" s="47"/>
      <c r="FH456" s="47"/>
      <c r="FI456" s="47"/>
      <c r="FJ456" s="47"/>
      <c r="FK456" s="47"/>
      <c r="FL456" s="47"/>
      <c r="FM456" s="47"/>
      <c r="FN456" s="47"/>
      <c r="FO456" s="47"/>
      <c r="FP456" s="47"/>
      <c r="FQ456" s="47"/>
      <c r="FR456" s="47"/>
      <c r="FS456" s="47"/>
      <c r="FT456" s="47"/>
    </row>
    <row r="457" spans="1:176" ht="15" customHeight="1">
      <c r="A457" s="47">
        <v>454</v>
      </c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47"/>
      <c r="ET457" s="47"/>
      <c r="EU457" s="47"/>
      <c r="EV457" s="47"/>
      <c r="EW457" s="47"/>
      <c r="EX457" s="47"/>
      <c r="EY457" s="47"/>
      <c r="EZ457" s="47"/>
      <c r="FA457" s="47"/>
      <c r="FB457" s="47"/>
      <c r="FC457" s="47"/>
      <c r="FD457" s="47"/>
      <c r="FE457" s="47"/>
      <c r="FF457" s="47"/>
      <c r="FG457" s="47"/>
      <c r="FH457" s="47"/>
      <c r="FI457" s="47"/>
      <c r="FJ457" s="47"/>
      <c r="FK457" s="47"/>
      <c r="FL457" s="47"/>
      <c r="FM457" s="47"/>
      <c r="FN457" s="47"/>
      <c r="FO457" s="47"/>
      <c r="FP457" s="47"/>
      <c r="FQ457" s="47"/>
      <c r="FR457" s="47"/>
      <c r="FS457" s="47"/>
      <c r="FT457" s="47"/>
    </row>
    <row r="458" spans="1:176" ht="15" customHeight="1">
      <c r="A458" s="47">
        <v>455</v>
      </c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</row>
    <row r="459" spans="1:176" ht="15" customHeight="1">
      <c r="A459" s="47">
        <v>456</v>
      </c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</row>
    <row r="460" spans="1:176" ht="15" customHeight="1">
      <c r="A460" s="47">
        <v>457</v>
      </c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T460" s="47"/>
      <c r="EU460" s="47"/>
      <c r="EV460" s="47"/>
      <c r="EW460" s="47"/>
      <c r="EX460" s="47"/>
      <c r="EY460" s="47"/>
      <c r="EZ460" s="47"/>
      <c r="FA460" s="47"/>
      <c r="FB460" s="47"/>
      <c r="FC460" s="47"/>
      <c r="FD460" s="47"/>
      <c r="FE460" s="47"/>
      <c r="FF460" s="47"/>
      <c r="FG460" s="47"/>
      <c r="FH460" s="47"/>
      <c r="FI460" s="47"/>
      <c r="FJ460" s="47"/>
      <c r="FK460" s="47"/>
      <c r="FL460" s="47"/>
      <c r="FM460" s="47"/>
      <c r="FN460" s="47"/>
      <c r="FO460" s="47"/>
      <c r="FP460" s="47"/>
      <c r="FQ460" s="47"/>
      <c r="FR460" s="47"/>
      <c r="FS460" s="47"/>
      <c r="FT460" s="47"/>
    </row>
    <row r="461" spans="1:176" ht="15" customHeight="1">
      <c r="A461" s="47">
        <v>458</v>
      </c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T461" s="47"/>
      <c r="EU461" s="47"/>
      <c r="EV461" s="47"/>
      <c r="EW461" s="47"/>
      <c r="EX461" s="47"/>
      <c r="EY461" s="47"/>
      <c r="EZ461" s="47"/>
      <c r="FA461" s="47"/>
      <c r="FB461" s="47"/>
      <c r="FC461" s="47"/>
      <c r="FD461" s="47"/>
      <c r="FE461" s="47"/>
      <c r="FF461" s="47"/>
      <c r="FG461" s="47"/>
      <c r="FH461" s="47"/>
      <c r="FI461" s="47"/>
      <c r="FJ461" s="47"/>
      <c r="FK461" s="47"/>
      <c r="FL461" s="47"/>
      <c r="FM461" s="47"/>
      <c r="FN461" s="47"/>
      <c r="FO461" s="47"/>
      <c r="FP461" s="47"/>
      <c r="FQ461" s="47"/>
      <c r="FR461" s="47"/>
      <c r="FS461" s="47"/>
      <c r="FT461" s="47"/>
    </row>
    <row r="462" spans="1:176" ht="15" customHeight="1">
      <c r="A462" s="47">
        <v>459</v>
      </c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T462" s="47"/>
      <c r="EU462" s="47"/>
      <c r="EV462" s="47"/>
      <c r="EW462" s="47"/>
      <c r="EX462" s="47"/>
      <c r="EY462" s="47"/>
      <c r="EZ462" s="47"/>
      <c r="FA462" s="47"/>
      <c r="FB462" s="47"/>
      <c r="FC462" s="47"/>
      <c r="FD462" s="47"/>
      <c r="FE462" s="47"/>
      <c r="FF462" s="47"/>
      <c r="FG462" s="47"/>
      <c r="FH462" s="47"/>
      <c r="FI462" s="47"/>
      <c r="FJ462" s="47"/>
      <c r="FK462" s="47"/>
      <c r="FL462" s="47"/>
      <c r="FM462" s="47"/>
      <c r="FN462" s="47"/>
      <c r="FO462" s="47"/>
      <c r="FP462" s="47"/>
      <c r="FQ462" s="47"/>
      <c r="FR462" s="47"/>
      <c r="FS462" s="47"/>
      <c r="FT462" s="47"/>
    </row>
    <row r="463" spans="1:176" ht="15" customHeight="1">
      <c r="A463" s="47">
        <v>460</v>
      </c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T463" s="47"/>
      <c r="EU463" s="47"/>
      <c r="EV463" s="47"/>
      <c r="EW463" s="47"/>
      <c r="EX463" s="47"/>
      <c r="EY463" s="47"/>
      <c r="EZ463" s="47"/>
      <c r="FA463" s="47"/>
      <c r="FB463" s="47"/>
      <c r="FC463" s="47"/>
      <c r="FD463" s="47"/>
      <c r="FE463" s="47"/>
      <c r="FF463" s="47"/>
      <c r="FG463" s="47"/>
      <c r="FH463" s="47"/>
      <c r="FI463" s="47"/>
      <c r="FJ463" s="47"/>
      <c r="FK463" s="47"/>
      <c r="FL463" s="47"/>
      <c r="FM463" s="47"/>
      <c r="FN463" s="47"/>
      <c r="FO463" s="47"/>
      <c r="FP463" s="47"/>
      <c r="FQ463" s="47"/>
      <c r="FR463" s="47"/>
      <c r="FS463" s="47"/>
      <c r="FT463" s="47"/>
    </row>
    <row r="464" spans="1:176" ht="15" customHeight="1">
      <c r="A464" s="47">
        <v>461</v>
      </c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</row>
    <row r="465" spans="1:176" ht="15" customHeight="1">
      <c r="A465" s="47">
        <v>462</v>
      </c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T465" s="47"/>
      <c r="EU465" s="47"/>
      <c r="EV465" s="47"/>
      <c r="EW465" s="47"/>
      <c r="EX465" s="47"/>
      <c r="EY465" s="47"/>
      <c r="EZ465" s="47"/>
      <c r="FA465" s="47"/>
      <c r="FB465" s="47"/>
      <c r="FC465" s="47"/>
      <c r="FD465" s="47"/>
      <c r="FE465" s="47"/>
      <c r="FF465" s="47"/>
      <c r="FG465" s="47"/>
      <c r="FH465" s="47"/>
      <c r="FI465" s="47"/>
      <c r="FJ465" s="47"/>
      <c r="FK465" s="47"/>
      <c r="FL465" s="47"/>
      <c r="FM465" s="47"/>
      <c r="FN465" s="47"/>
      <c r="FO465" s="47"/>
      <c r="FP465" s="47"/>
      <c r="FQ465" s="47"/>
      <c r="FR465" s="47"/>
      <c r="FS465" s="47"/>
      <c r="FT465" s="47"/>
    </row>
    <row r="466" spans="1:176" ht="15" customHeight="1">
      <c r="A466" s="47">
        <v>463</v>
      </c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T466" s="47"/>
      <c r="EU466" s="47"/>
      <c r="EV466" s="47"/>
      <c r="EW466" s="47"/>
      <c r="EX466" s="47"/>
      <c r="EY466" s="47"/>
      <c r="EZ466" s="47"/>
      <c r="FA466" s="47"/>
      <c r="FB466" s="47"/>
      <c r="FC466" s="47"/>
      <c r="FD466" s="47"/>
      <c r="FE466" s="47"/>
      <c r="FF466" s="47"/>
      <c r="FG466" s="47"/>
      <c r="FH466" s="47"/>
      <c r="FI466" s="47"/>
      <c r="FJ466" s="47"/>
      <c r="FK466" s="47"/>
      <c r="FL466" s="47"/>
      <c r="FM466" s="47"/>
      <c r="FN466" s="47"/>
      <c r="FO466" s="47"/>
      <c r="FP466" s="47"/>
      <c r="FQ466" s="47"/>
      <c r="FR466" s="47"/>
      <c r="FS466" s="47"/>
      <c r="FT466" s="47"/>
    </row>
    <row r="467" spans="1:176" ht="15" customHeight="1">
      <c r="A467" s="47">
        <v>464</v>
      </c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47"/>
      <c r="ET467" s="47"/>
      <c r="EU467" s="47"/>
      <c r="EV467" s="47"/>
      <c r="EW467" s="47"/>
      <c r="EX467" s="47"/>
      <c r="EY467" s="47"/>
      <c r="EZ467" s="47"/>
      <c r="FA467" s="47"/>
      <c r="FB467" s="47"/>
      <c r="FC467" s="47"/>
      <c r="FD467" s="47"/>
      <c r="FE467" s="47"/>
      <c r="FF467" s="47"/>
      <c r="FG467" s="47"/>
      <c r="FH467" s="47"/>
      <c r="FI467" s="47"/>
      <c r="FJ467" s="47"/>
      <c r="FK467" s="47"/>
      <c r="FL467" s="47"/>
      <c r="FM467" s="47"/>
      <c r="FN467" s="47"/>
      <c r="FO467" s="47"/>
      <c r="FP467" s="47"/>
      <c r="FQ467" s="47"/>
      <c r="FR467" s="47"/>
      <c r="FS467" s="47"/>
      <c r="FT467" s="47"/>
    </row>
    <row r="468" spans="1:176" ht="15" customHeight="1">
      <c r="A468" s="47">
        <v>465</v>
      </c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T468" s="47"/>
      <c r="EU468" s="47"/>
      <c r="EV468" s="47"/>
      <c r="EW468" s="47"/>
      <c r="EX468" s="47"/>
      <c r="EY468" s="47"/>
      <c r="EZ468" s="47"/>
      <c r="FA468" s="47"/>
      <c r="FB468" s="47"/>
      <c r="FC468" s="47"/>
      <c r="FD468" s="47"/>
      <c r="FE468" s="47"/>
      <c r="FF468" s="47"/>
      <c r="FG468" s="47"/>
      <c r="FH468" s="47"/>
      <c r="FI468" s="47"/>
      <c r="FJ468" s="47"/>
      <c r="FK468" s="47"/>
      <c r="FL468" s="47"/>
      <c r="FM468" s="47"/>
      <c r="FN468" s="47"/>
      <c r="FO468" s="47"/>
      <c r="FP468" s="47"/>
      <c r="FQ468" s="47"/>
      <c r="FR468" s="47"/>
      <c r="FS468" s="47"/>
      <c r="FT468" s="47"/>
    </row>
    <row r="469" spans="1:176" ht="15" customHeight="1">
      <c r="A469" s="47">
        <v>466</v>
      </c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T469" s="47"/>
      <c r="EU469" s="47"/>
      <c r="EV469" s="47"/>
      <c r="EW469" s="47"/>
      <c r="EX469" s="47"/>
      <c r="EY469" s="47"/>
      <c r="EZ469" s="47"/>
      <c r="FA469" s="47"/>
      <c r="FB469" s="47"/>
      <c r="FC469" s="47"/>
      <c r="FD469" s="47"/>
      <c r="FE469" s="47"/>
      <c r="FF469" s="47"/>
      <c r="FG469" s="47"/>
      <c r="FH469" s="47"/>
      <c r="FI469" s="47"/>
      <c r="FJ469" s="47"/>
      <c r="FK469" s="47"/>
      <c r="FL469" s="47"/>
      <c r="FM469" s="47"/>
      <c r="FN469" s="47"/>
      <c r="FO469" s="47"/>
      <c r="FP469" s="47"/>
      <c r="FQ469" s="47"/>
      <c r="FR469" s="47"/>
      <c r="FS469" s="47"/>
      <c r="FT469" s="47"/>
    </row>
    <row r="470" spans="1:176" ht="15" customHeight="1">
      <c r="A470" s="47">
        <v>467</v>
      </c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T470" s="47"/>
      <c r="EU470" s="47"/>
      <c r="EV470" s="47"/>
      <c r="EW470" s="47"/>
      <c r="EX470" s="47"/>
      <c r="EY470" s="47"/>
      <c r="EZ470" s="47"/>
      <c r="FA470" s="47"/>
      <c r="FB470" s="47"/>
      <c r="FC470" s="47"/>
      <c r="FD470" s="47"/>
      <c r="FE470" s="47"/>
      <c r="FF470" s="47"/>
      <c r="FG470" s="47"/>
      <c r="FH470" s="47"/>
      <c r="FI470" s="47"/>
      <c r="FJ470" s="47"/>
      <c r="FK470" s="47"/>
      <c r="FL470" s="47"/>
      <c r="FM470" s="47"/>
      <c r="FN470" s="47"/>
      <c r="FO470" s="47"/>
      <c r="FP470" s="47"/>
      <c r="FQ470" s="47"/>
      <c r="FR470" s="47"/>
      <c r="FS470" s="47"/>
      <c r="FT470" s="47"/>
    </row>
    <row r="471" spans="1:176" ht="15" customHeight="1">
      <c r="A471" s="47">
        <v>468</v>
      </c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</row>
    <row r="472" spans="1:176" ht="15" customHeight="1">
      <c r="A472" s="47">
        <v>469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T472" s="47"/>
      <c r="EU472" s="47"/>
      <c r="EV472" s="47"/>
      <c r="EW472" s="47"/>
      <c r="EX472" s="47"/>
      <c r="EY472" s="47"/>
      <c r="EZ472" s="47"/>
      <c r="FA472" s="47"/>
      <c r="FB472" s="47"/>
      <c r="FC472" s="47"/>
      <c r="FD472" s="47"/>
      <c r="FE472" s="47"/>
      <c r="FF472" s="47"/>
      <c r="FG472" s="47"/>
      <c r="FH472" s="47"/>
      <c r="FI472" s="47"/>
      <c r="FJ472" s="47"/>
      <c r="FK472" s="47"/>
      <c r="FL472" s="47"/>
      <c r="FM472" s="47"/>
      <c r="FN472" s="47"/>
      <c r="FO472" s="47"/>
      <c r="FP472" s="47"/>
      <c r="FQ472" s="47"/>
      <c r="FR472" s="47"/>
      <c r="FS472" s="47"/>
      <c r="FT472" s="47"/>
    </row>
    <row r="473" spans="1:176" ht="15" customHeight="1">
      <c r="A473" s="47">
        <v>470</v>
      </c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T473" s="47"/>
      <c r="EU473" s="47"/>
      <c r="EV473" s="47"/>
      <c r="EW473" s="47"/>
      <c r="EX473" s="47"/>
      <c r="EY473" s="47"/>
      <c r="EZ473" s="47"/>
      <c r="FA473" s="47"/>
      <c r="FB473" s="47"/>
      <c r="FC473" s="47"/>
      <c r="FD473" s="47"/>
      <c r="FE473" s="47"/>
      <c r="FF473" s="47"/>
      <c r="FG473" s="47"/>
      <c r="FH473" s="47"/>
      <c r="FI473" s="47"/>
      <c r="FJ473" s="47"/>
      <c r="FK473" s="47"/>
      <c r="FL473" s="47"/>
      <c r="FM473" s="47"/>
      <c r="FN473" s="47"/>
      <c r="FO473" s="47"/>
      <c r="FP473" s="47"/>
      <c r="FQ473" s="47"/>
      <c r="FR473" s="47"/>
      <c r="FS473" s="47"/>
      <c r="FT473" s="47"/>
    </row>
    <row r="474" spans="1:176" ht="15" customHeight="1">
      <c r="A474" s="47">
        <v>471</v>
      </c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47"/>
      <c r="ET474" s="47"/>
      <c r="EU474" s="47"/>
      <c r="EV474" s="47"/>
      <c r="EW474" s="47"/>
      <c r="EX474" s="47"/>
      <c r="EY474" s="47"/>
      <c r="EZ474" s="47"/>
      <c r="FA474" s="47"/>
      <c r="FB474" s="47"/>
      <c r="FC474" s="47"/>
      <c r="FD474" s="47"/>
      <c r="FE474" s="47"/>
      <c r="FF474" s="47"/>
      <c r="FG474" s="47"/>
      <c r="FH474" s="47"/>
      <c r="FI474" s="47"/>
      <c r="FJ474" s="47"/>
      <c r="FK474" s="47"/>
      <c r="FL474" s="47"/>
      <c r="FM474" s="47"/>
      <c r="FN474" s="47"/>
      <c r="FO474" s="47"/>
      <c r="FP474" s="47"/>
      <c r="FQ474" s="47"/>
      <c r="FR474" s="47"/>
      <c r="FS474" s="47"/>
      <c r="FT474" s="47"/>
    </row>
    <row r="475" spans="1:176" ht="15" customHeight="1">
      <c r="A475" s="47">
        <v>472</v>
      </c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47"/>
      <c r="ET475" s="47"/>
      <c r="EU475" s="47"/>
      <c r="EV475" s="47"/>
      <c r="EW475" s="47"/>
      <c r="EX475" s="47"/>
      <c r="EY475" s="47"/>
      <c r="EZ475" s="47"/>
      <c r="FA475" s="47"/>
      <c r="FB475" s="47"/>
      <c r="FC475" s="47"/>
      <c r="FD475" s="47"/>
      <c r="FE475" s="47"/>
      <c r="FF475" s="47"/>
      <c r="FG475" s="47"/>
      <c r="FH475" s="47"/>
      <c r="FI475" s="47"/>
      <c r="FJ475" s="47"/>
      <c r="FK475" s="47"/>
      <c r="FL475" s="47"/>
      <c r="FM475" s="47"/>
      <c r="FN475" s="47"/>
      <c r="FO475" s="47"/>
      <c r="FP475" s="47"/>
      <c r="FQ475" s="47"/>
      <c r="FR475" s="47"/>
      <c r="FS475" s="47"/>
      <c r="FT475" s="47"/>
    </row>
    <row r="476" spans="1:176" ht="15" customHeight="1">
      <c r="A476" s="47">
        <v>473</v>
      </c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47"/>
      <c r="ET476" s="47"/>
      <c r="EU476" s="47"/>
      <c r="EV476" s="47"/>
      <c r="EW476" s="47"/>
      <c r="EX476" s="47"/>
      <c r="EY476" s="47"/>
      <c r="EZ476" s="47"/>
      <c r="FA476" s="47"/>
      <c r="FB476" s="47"/>
      <c r="FC476" s="47"/>
      <c r="FD476" s="47"/>
      <c r="FE476" s="47"/>
      <c r="FF476" s="47"/>
      <c r="FG476" s="47"/>
      <c r="FH476" s="47"/>
      <c r="FI476" s="47"/>
      <c r="FJ476" s="47"/>
      <c r="FK476" s="47"/>
      <c r="FL476" s="47"/>
      <c r="FM476" s="47"/>
      <c r="FN476" s="47"/>
      <c r="FO476" s="47"/>
      <c r="FP476" s="47"/>
      <c r="FQ476" s="47"/>
      <c r="FR476" s="47"/>
      <c r="FS476" s="47"/>
      <c r="FT476" s="47"/>
    </row>
    <row r="477" spans="1:176" ht="15" customHeight="1">
      <c r="A477" s="47">
        <v>474</v>
      </c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47"/>
      <c r="ET477" s="47"/>
      <c r="EU477" s="47"/>
      <c r="EV477" s="47"/>
      <c r="EW477" s="47"/>
      <c r="EX477" s="47"/>
      <c r="EY477" s="47"/>
      <c r="EZ477" s="47"/>
      <c r="FA477" s="47"/>
      <c r="FB477" s="47"/>
      <c r="FC477" s="47"/>
      <c r="FD477" s="47"/>
      <c r="FE477" s="47"/>
      <c r="FF477" s="47"/>
      <c r="FG477" s="47"/>
      <c r="FH477" s="47"/>
      <c r="FI477" s="47"/>
      <c r="FJ477" s="47"/>
      <c r="FK477" s="47"/>
      <c r="FL477" s="47"/>
      <c r="FM477" s="47"/>
      <c r="FN477" s="47"/>
      <c r="FO477" s="47"/>
      <c r="FP477" s="47"/>
      <c r="FQ477" s="47"/>
      <c r="FR477" s="47"/>
      <c r="FS477" s="47"/>
      <c r="FT477" s="47"/>
    </row>
    <row r="478" spans="1:176" ht="15" customHeight="1">
      <c r="A478" s="47">
        <v>475</v>
      </c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</row>
    <row r="479" spans="1:176" ht="15" customHeight="1">
      <c r="A479" s="47">
        <v>476</v>
      </c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47"/>
      <c r="ET479" s="47"/>
      <c r="EU479" s="47"/>
      <c r="EV479" s="47"/>
      <c r="EW479" s="47"/>
      <c r="EX479" s="47"/>
      <c r="EY479" s="47"/>
      <c r="EZ479" s="47"/>
      <c r="FA479" s="47"/>
      <c r="FB479" s="47"/>
      <c r="FC479" s="47"/>
      <c r="FD479" s="47"/>
      <c r="FE479" s="47"/>
      <c r="FF479" s="47"/>
      <c r="FG479" s="47"/>
      <c r="FH479" s="47"/>
      <c r="FI479" s="47"/>
      <c r="FJ479" s="47"/>
      <c r="FK479" s="47"/>
      <c r="FL479" s="47"/>
      <c r="FM479" s="47"/>
      <c r="FN479" s="47"/>
      <c r="FO479" s="47"/>
      <c r="FP479" s="47"/>
      <c r="FQ479" s="47"/>
      <c r="FR479" s="47"/>
      <c r="FS479" s="47"/>
      <c r="FT479" s="47"/>
    </row>
    <row r="480" spans="1:176" ht="15" customHeight="1">
      <c r="A480" s="47">
        <v>477</v>
      </c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47"/>
      <c r="ET480" s="47"/>
      <c r="EU480" s="47"/>
      <c r="EV480" s="47"/>
      <c r="EW480" s="47"/>
      <c r="EX480" s="47"/>
      <c r="EY480" s="47"/>
      <c r="EZ480" s="47"/>
      <c r="FA480" s="47"/>
      <c r="FB480" s="47"/>
      <c r="FC480" s="47"/>
      <c r="FD480" s="47"/>
      <c r="FE480" s="47"/>
      <c r="FF480" s="47"/>
      <c r="FG480" s="47"/>
      <c r="FH480" s="47"/>
      <c r="FI480" s="47"/>
      <c r="FJ480" s="47"/>
      <c r="FK480" s="47"/>
      <c r="FL480" s="47"/>
      <c r="FM480" s="47"/>
      <c r="FN480" s="47"/>
      <c r="FO480" s="47"/>
      <c r="FP480" s="47"/>
      <c r="FQ480" s="47"/>
      <c r="FR480" s="47"/>
      <c r="FS480" s="47"/>
      <c r="FT480" s="47"/>
    </row>
    <row r="481" spans="1:176" ht="15" customHeight="1">
      <c r="A481" s="47">
        <v>478</v>
      </c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</row>
    <row r="482" spans="1:176" ht="15" customHeight="1">
      <c r="A482" s="47">
        <v>479</v>
      </c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47"/>
      <c r="ET482" s="47"/>
      <c r="EU482" s="47"/>
      <c r="EV482" s="47"/>
      <c r="EW482" s="47"/>
      <c r="EX482" s="47"/>
      <c r="EY482" s="47"/>
      <c r="EZ482" s="47"/>
      <c r="FA482" s="47"/>
      <c r="FB482" s="47"/>
      <c r="FC482" s="47"/>
      <c r="FD482" s="47"/>
      <c r="FE482" s="47"/>
      <c r="FF482" s="47"/>
      <c r="FG482" s="47"/>
      <c r="FH482" s="47"/>
      <c r="FI482" s="47"/>
      <c r="FJ482" s="47"/>
      <c r="FK482" s="47"/>
      <c r="FL482" s="47"/>
      <c r="FM482" s="47"/>
      <c r="FN482" s="47"/>
      <c r="FO482" s="47"/>
      <c r="FP482" s="47"/>
      <c r="FQ482" s="47"/>
      <c r="FR482" s="47"/>
      <c r="FS482" s="47"/>
      <c r="FT482" s="47"/>
    </row>
    <row r="483" spans="1:176" ht="15" customHeight="1">
      <c r="A483" s="47">
        <v>480</v>
      </c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47"/>
      <c r="ET483" s="47"/>
      <c r="EU483" s="47"/>
      <c r="EV483" s="47"/>
      <c r="EW483" s="47"/>
      <c r="EX483" s="47"/>
      <c r="EY483" s="47"/>
      <c r="EZ483" s="47"/>
      <c r="FA483" s="47"/>
      <c r="FB483" s="47"/>
      <c r="FC483" s="47"/>
      <c r="FD483" s="47"/>
      <c r="FE483" s="47"/>
      <c r="FF483" s="47"/>
      <c r="FG483" s="47"/>
      <c r="FH483" s="47"/>
      <c r="FI483" s="47"/>
      <c r="FJ483" s="47"/>
      <c r="FK483" s="47"/>
      <c r="FL483" s="47"/>
      <c r="FM483" s="47"/>
      <c r="FN483" s="47"/>
      <c r="FO483" s="47"/>
      <c r="FP483" s="47"/>
      <c r="FQ483" s="47"/>
      <c r="FR483" s="47"/>
      <c r="FS483" s="47"/>
      <c r="FT483" s="47"/>
    </row>
    <row r="484" spans="1:176" ht="15" customHeight="1">
      <c r="A484" s="47">
        <v>481</v>
      </c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47"/>
      <c r="ET484" s="47"/>
      <c r="EU484" s="47"/>
      <c r="EV484" s="47"/>
      <c r="EW484" s="47"/>
      <c r="EX484" s="47"/>
      <c r="EY484" s="47"/>
      <c r="EZ484" s="47"/>
      <c r="FA484" s="47"/>
      <c r="FB484" s="47"/>
      <c r="FC484" s="47"/>
      <c r="FD484" s="47"/>
      <c r="FE484" s="47"/>
      <c r="FF484" s="47"/>
      <c r="FG484" s="47"/>
      <c r="FH484" s="47"/>
      <c r="FI484" s="47"/>
      <c r="FJ484" s="47"/>
      <c r="FK484" s="47"/>
      <c r="FL484" s="47"/>
      <c r="FM484" s="47"/>
      <c r="FN484" s="47"/>
      <c r="FO484" s="47"/>
      <c r="FP484" s="47"/>
      <c r="FQ484" s="47"/>
      <c r="FR484" s="47"/>
      <c r="FS484" s="47"/>
      <c r="FT484" s="47"/>
    </row>
    <row r="485" spans="1:176" ht="15" customHeight="1">
      <c r="A485" s="47">
        <v>482</v>
      </c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47"/>
      <c r="ET485" s="47"/>
      <c r="EU485" s="47"/>
      <c r="EV485" s="47"/>
      <c r="EW485" s="47"/>
      <c r="EX485" s="47"/>
      <c r="EY485" s="47"/>
      <c r="EZ485" s="47"/>
      <c r="FA485" s="47"/>
      <c r="FB485" s="47"/>
      <c r="FC485" s="47"/>
      <c r="FD485" s="47"/>
      <c r="FE485" s="47"/>
      <c r="FF485" s="47"/>
      <c r="FG485" s="47"/>
      <c r="FH485" s="47"/>
      <c r="FI485" s="47"/>
      <c r="FJ485" s="47"/>
      <c r="FK485" s="47"/>
      <c r="FL485" s="47"/>
      <c r="FM485" s="47"/>
      <c r="FN485" s="47"/>
      <c r="FO485" s="47"/>
      <c r="FP485" s="47"/>
      <c r="FQ485" s="47"/>
      <c r="FR485" s="47"/>
      <c r="FS485" s="47"/>
      <c r="FT485" s="47"/>
    </row>
    <row r="486" spans="1:176" ht="15" customHeight="1">
      <c r="A486" s="47">
        <v>483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47"/>
      <c r="ET486" s="47"/>
      <c r="EU486" s="47"/>
      <c r="EV486" s="47"/>
      <c r="EW486" s="47"/>
      <c r="EX486" s="47"/>
      <c r="EY486" s="47"/>
      <c r="EZ486" s="47"/>
      <c r="FA486" s="47"/>
      <c r="FB486" s="47"/>
      <c r="FC486" s="47"/>
      <c r="FD486" s="47"/>
      <c r="FE486" s="47"/>
      <c r="FF486" s="47"/>
      <c r="FG486" s="47"/>
      <c r="FH486" s="47"/>
      <c r="FI486" s="47"/>
      <c r="FJ486" s="47"/>
      <c r="FK486" s="47"/>
      <c r="FL486" s="47"/>
      <c r="FM486" s="47"/>
      <c r="FN486" s="47"/>
      <c r="FO486" s="47"/>
      <c r="FP486" s="47"/>
      <c r="FQ486" s="47"/>
      <c r="FR486" s="47"/>
      <c r="FS486" s="47"/>
      <c r="FT486" s="47"/>
    </row>
    <row r="487" spans="1:176" ht="15" customHeight="1">
      <c r="A487" s="47">
        <v>484</v>
      </c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47"/>
      <c r="ET487" s="47"/>
      <c r="EU487" s="47"/>
      <c r="EV487" s="47"/>
      <c r="EW487" s="47"/>
      <c r="EX487" s="47"/>
      <c r="EY487" s="47"/>
      <c r="EZ487" s="47"/>
      <c r="FA487" s="47"/>
      <c r="FB487" s="47"/>
      <c r="FC487" s="47"/>
      <c r="FD487" s="47"/>
      <c r="FE487" s="47"/>
      <c r="FF487" s="47"/>
      <c r="FG487" s="47"/>
      <c r="FH487" s="47"/>
      <c r="FI487" s="47"/>
      <c r="FJ487" s="47"/>
      <c r="FK487" s="47"/>
      <c r="FL487" s="47"/>
      <c r="FM487" s="47"/>
      <c r="FN487" s="47"/>
      <c r="FO487" s="47"/>
      <c r="FP487" s="47"/>
      <c r="FQ487" s="47"/>
      <c r="FR487" s="47"/>
      <c r="FS487" s="47"/>
      <c r="FT487" s="47"/>
    </row>
    <row r="488" spans="1:176" ht="15" customHeight="1">
      <c r="A488" s="47">
        <v>485</v>
      </c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47"/>
      <c r="ET488" s="47"/>
      <c r="EU488" s="47"/>
      <c r="EV488" s="47"/>
      <c r="EW488" s="47"/>
      <c r="EX488" s="47"/>
      <c r="EY488" s="47"/>
      <c r="EZ488" s="47"/>
      <c r="FA488" s="47"/>
      <c r="FB488" s="47"/>
      <c r="FC488" s="47"/>
      <c r="FD488" s="47"/>
      <c r="FE488" s="47"/>
      <c r="FF488" s="47"/>
      <c r="FG488" s="47"/>
      <c r="FH488" s="47"/>
      <c r="FI488" s="47"/>
      <c r="FJ488" s="47"/>
      <c r="FK488" s="47"/>
      <c r="FL488" s="47"/>
      <c r="FM488" s="47"/>
      <c r="FN488" s="47"/>
      <c r="FO488" s="47"/>
      <c r="FP488" s="47"/>
      <c r="FQ488" s="47"/>
      <c r="FR488" s="47"/>
      <c r="FS488" s="47"/>
      <c r="FT488" s="47"/>
    </row>
    <row r="489" spans="1:176" ht="15" customHeight="1">
      <c r="A489" s="47">
        <v>486</v>
      </c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47"/>
      <c r="ET489" s="47"/>
      <c r="EU489" s="47"/>
      <c r="EV489" s="47"/>
      <c r="EW489" s="47"/>
      <c r="EX489" s="47"/>
      <c r="EY489" s="47"/>
      <c r="EZ489" s="47"/>
      <c r="FA489" s="47"/>
      <c r="FB489" s="47"/>
      <c r="FC489" s="47"/>
      <c r="FD489" s="47"/>
      <c r="FE489" s="47"/>
      <c r="FF489" s="47"/>
      <c r="FG489" s="47"/>
      <c r="FH489" s="47"/>
      <c r="FI489" s="47"/>
      <c r="FJ489" s="47"/>
      <c r="FK489" s="47"/>
      <c r="FL489" s="47"/>
      <c r="FM489" s="47"/>
      <c r="FN489" s="47"/>
      <c r="FO489" s="47"/>
      <c r="FP489" s="47"/>
      <c r="FQ489" s="47"/>
      <c r="FR489" s="47"/>
      <c r="FS489" s="47"/>
      <c r="FT489" s="47"/>
    </row>
    <row r="490" spans="1:176" ht="15" customHeight="1">
      <c r="A490" s="47">
        <v>487</v>
      </c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47"/>
      <c r="ET490" s="47"/>
      <c r="EU490" s="47"/>
      <c r="EV490" s="47"/>
      <c r="EW490" s="47"/>
      <c r="EX490" s="47"/>
      <c r="EY490" s="47"/>
      <c r="EZ490" s="47"/>
      <c r="FA490" s="47"/>
      <c r="FB490" s="47"/>
      <c r="FC490" s="47"/>
      <c r="FD490" s="47"/>
      <c r="FE490" s="47"/>
      <c r="FF490" s="47"/>
      <c r="FG490" s="47"/>
      <c r="FH490" s="47"/>
      <c r="FI490" s="47"/>
      <c r="FJ490" s="47"/>
      <c r="FK490" s="47"/>
      <c r="FL490" s="47"/>
      <c r="FM490" s="47"/>
      <c r="FN490" s="47"/>
      <c r="FO490" s="47"/>
      <c r="FP490" s="47"/>
      <c r="FQ490" s="47"/>
      <c r="FR490" s="47"/>
      <c r="FS490" s="47"/>
      <c r="FT490" s="47"/>
    </row>
    <row r="491" spans="1:176" ht="15" customHeight="1">
      <c r="A491" s="47">
        <v>488</v>
      </c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T491" s="47"/>
      <c r="EU491" s="47"/>
      <c r="EV491" s="47"/>
      <c r="EW491" s="47"/>
      <c r="EX491" s="47"/>
      <c r="EY491" s="47"/>
      <c r="EZ491" s="47"/>
      <c r="FA491" s="47"/>
      <c r="FB491" s="47"/>
      <c r="FC491" s="47"/>
      <c r="FD491" s="47"/>
      <c r="FE491" s="47"/>
      <c r="FF491" s="47"/>
      <c r="FG491" s="47"/>
      <c r="FH491" s="47"/>
      <c r="FI491" s="47"/>
      <c r="FJ491" s="47"/>
      <c r="FK491" s="47"/>
      <c r="FL491" s="47"/>
      <c r="FM491" s="47"/>
      <c r="FN491" s="47"/>
      <c r="FO491" s="47"/>
      <c r="FP491" s="47"/>
      <c r="FQ491" s="47"/>
      <c r="FR491" s="47"/>
      <c r="FS491" s="47"/>
      <c r="FT491" s="47"/>
    </row>
    <row r="492" spans="1:176" ht="15" customHeight="1">
      <c r="A492" s="47">
        <v>489</v>
      </c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47"/>
      <c r="ET492" s="47"/>
      <c r="EU492" s="47"/>
      <c r="EV492" s="47"/>
      <c r="EW492" s="47"/>
      <c r="EX492" s="47"/>
      <c r="EY492" s="47"/>
      <c r="EZ492" s="47"/>
      <c r="FA492" s="47"/>
      <c r="FB492" s="47"/>
      <c r="FC492" s="47"/>
      <c r="FD492" s="47"/>
      <c r="FE492" s="47"/>
      <c r="FF492" s="47"/>
      <c r="FG492" s="47"/>
      <c r="FH492" s="47"/>
      <c r="FI492" s="47"/>
      <c r="FJ492" s="47"/>
      <c r="FK492" s="47"/>
      <c r="FL492" s="47"/>
      <c r="FM492" s="47"/>
      <c r="FN492" s="47"/>
      <c r="FO492" s="47"/>
      <c r="FP492" s="47"/>
      <c r="FQ492" s="47"/>
      <c r="FR492" s="47"/>
      <c r="FS492" s="47"/>
      <c r="FT492" s="47"/>
    </row>
    <row r="493" spans="1:176" ht="15" customHeight="1">
      <c r="A493" s="47">
        <v>490</v>
      </c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47"/>
      <c r="ET493" s="47"/>
      <c r="EU493" s="47"/>
      <c r="EV493" s="47"/>
      <c r="EW493" s="47"/>
      <c r="EX493" s="47"/>
      <c r="EY493" s="47"/>
      <c r="EZ493" s="47"/>
      <c r="FA493" s="47"/>
      <c r="FB493" s="47"/>
      <c r="FC493" s="47"/>
      <c r="FD493" s="47"/>
      <c r="FE493" s="47"/>
      <c r="FF493" s="47"/>
      <c r="FG493" s="47"/>
      <c r="FH493" s="47"/>
      <c r="FI493" s="47"/>
      <c r="FJ493" s="47"/>
      <c r="FK493" s="47"/>
      <c r="FL493" s="47"/>
      <c r="FM493" s="47"/>
      <c r="FN493" s="47"/>
      <c r="FO493" s="47"/>
      <c r="FP493" s="47"/>
      <c r="FQ493" s="47"/>
      <c r="FR493" s="47"/>
      <c r="FS493" s="47"/>
      <c r="FT493" s="47"/>
    </row>
    <row r="494" spans="1:176" ht="15" customHeight="1">
      <c r="A494" s="47">
        <v>491</v>
      </c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</row>
    <row r="495" spans="1:176" ht="15" customHeight="1">
      <c r="A495" s="47">
        <v>492</v>
      </c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47"/>
      <c r="ET495" s="47"/>
      <c r="EU495" s="47"/>
      <c r="EV495" s="47"/>
      <c r="EW495" s="47"/>
      <c r="EX495" s="47"/>
      <c r="EY495" s="47"/>
      <c r="EZ495" s="47"/>
      <c r="FA495" s="47"/>
      <c r="FB495" s="47"/>
      <c r="FC495" s="47"/>
      <c r="FD495" s="47"/>
      <c r="FE495" s="47"/>
      <c r="FF495" s="47"/>
      <c r="FG495" s="47"/>
      <c r="FH495" s="47"/>
      <c r="FI495" s="47"/>
      <c r="FJ495" s="47"/>
      <c r="FK495" s="47"/>
      <c r="FL495" s="47"/>
      <c r="FM495" s="47"/>
      <c r="FN495" s="47"/>
      <c r="FO495" s="47"/>
      <c r="FP495" s="47"/>
      <c r="FQ495" s="47"/>
      <c r="FR495" s="47"/>
      <c r="FS495" s="47"/>
      <c r="FT495" s="47"/>
    </row>
    <row r="496" spans="1:176" ht="15" customHeight="1">
      <c r="A496" s="47">
        <v>493</v>
      </c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47"/>
      <c r="ET496" s="47"/>
      <c r="EU496" s="47"/>
      <c r="EV496" s="47"/>
      <c r="EW496" s="47"/>
      <c r="EX496" s="47"/>
      <c r="EY496" s="47"/>
      <c r="EZ496" s="47"/>
      <c r="FA496" s="47"/>
      <c r="FB496" s="47"/>
      <c r="FC496" s="47"/>
      <c r="FD496" s="47"/>
      <c r="FE496" s="47"/>
      <c r="FF496" s="47"/>
      <c r="FG496" s="47"/>
      <c r="FH496" s="47"/>
      <c r="FI496" s="47"/>
      <c r="FJ496" s="47"/>
      <c r="FK496" s="47"/>
      <c r="FL496" s="47"/>
      <c r="FM496" s="47"/>
      <c r="FN496" s="47"/>
      <c r="FO496" s="47"/>
      <c r="FP496" s="47"/>
      <c r="FQ496" s="47"/>
      <c r="FR496" s="47"/>
      <c r="FS496" s="47"/>
      <c r="FT496" s="47"/>
    </row>
    <row r="497" spans="1:176" ht="15" customHeight="1">
      <c r="A497" s="47">
        <v>494</v>
      </c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47"/>
      <c r="ET497" s="47"/>
      <c r="EU497" s="47"/>
      <c r="EV497" s="47"/>
      <c r="EW497" s="47"/>
      <c r="EX497" s="47"/>
      <c r="EY497" s="47"/>
      <c r="EZ497" s="47"/>
      <c r="FA497" s="47"/>
      <c r="FB497" s="47"/>
      <c r="FC497" s="47"/>
      <c r="FD497" s="47"/>
      <c r="FE497" s="47"/>
      <c r="FF497" s="47"/>
      <c r="FG497" s="47"/>
      <c r="FH497" s="47"/>
      <c r="FI497" s="47"/>
      <c r="FJ497" s="47"/>
      <c r="FK497" s="47"/>
      <c r="FL497" s="47"/>
      <c r="FM497" s="47"/>
      <c r="FN497" s="47"/>
      <c r="FO497" s="47"/>
      <c r="FP497" s="47"/>
      <c r="FQ497" s="47"/>
      <c r="FR497" s="47"/>
      <c r="FS497" s="47"/>
      <c r="FT497" s="47"/>
    </row>
    <row r="498" spans="1:176" ht="15" customHeight="1">
      <c r="A498" s="47">
        <v>495</v>
      </c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47"/>
      <c r="ET498" s="47"/>
      <c r="EU498" s="47"/>
      <c r="EV498" s="47"/>
      <c r="EW498" s="47"/>
      <c r="EX498" s="47"/>
      <c r="EY498" s="47"/>
      <c r="EZ498" s="47"/>
      <c r="FA498" s="47"/>
      <c r="FB498" s="47"/>
      <c r="FC498" s="47"/>
      <c r="FD498" s="47"/>
      <c r="FE498" s="47"/>
      <c r="FF498" s="47"/>
      <c r="FG498" s="47"/>
      <c r="FH498" s="47"/>
      <c r="FI498" s="47"/>
      <c r="FJ498" s="47"/>
      <c r="FK498" s="47"/>
      <c r="FL498" s="47"/>
      <c r="FM498" s="47"/>
      <c r="FN498" s="47"/>
      <c r="FO498" s="47"/>
      <c r="FP498" s="47"/>
      <c r="FQ498" s="47"/>
      <c r="FR498" s="47"/>
      <c r="FS498" s="47"/>
      <c r="FT498" s="47"/>
    </row>
    <row r="499" spans="1:176" ht="15" customHeight="1">
      <c r="A499" s="47">
        <v>496</v>
      </c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47"/>
      <c r="ET499" s="47"/>
      <c r="EU499" s="47"/>
      <c r="EV499" s="47"/>
      <c r="EW499" s="47"/>
      <c r="EX499" s="47"/>
      <c r="EY499" s="47"/>
      <c r="EZ499" s="47"/>
      <c r="FA499" s="47"/>
      <c r="FB499" s="47"/>
      <c r="FC499" s="47"/>
      <c r="FD499" s="47"/>
      <c r="FE499" s="47"/>
      <c r="FF499" s="47"/>
      <c r="FG499" s="47"/>
      <c r="FH499" s="47"/>
      <c r="FI499" s="47"/>
      <c r="FJ499" s="47"/>
      <c r="FK499" s="47"/>
      <c r="FL499" s="47"/>
      <c r="FM499" s="47"/>
      <c r="FN499" s="47"/>
      <c r="FO499" s="47"/>
      <c r="FP499" s="47"/>
      <c r="FQ499" s="47"/>
      <c r="FR499" s="47"/>
      <c r="FS499" s="47"/>
      <c r="FT499" s="47"/>
    </row>
    <row r="500" spans="1:176" ht="15" customHeight="1">
      <c r="A500" s="47">
        <v>497</v>
      </c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47"/>
      <c r="ET500" s="47"/>
      <c r="EU500" s="47"/>
      <c r="EV500" s="47"/>
      <c r="EW500" s="47"/>
      <c r="EX500" s="47"/>
      <c r="EY500" s="47"/>
      <c r="EZ500" s="47"/>
      <c r="FA500" s="47"/>
      <c r="FB500" s="47"/>
      <c r="FC500" s="47"/>
      <c r="FD500" s="47"/>
      <c r="FE500" s="47"/>
      <c r="FF500" s="47"/>
      <c r="FG500" s="47"/>
      <c r="FH500" s="47"/>
      <c r="FI500" s="47"/>
      <c r="FJ500" s="47"/>
      <c r="FK500" s="47"/>
      <c r="FL500" s="47"/>
      <c r="FM500" s="47"/>
      <c r="FN500" s="47"/>
      <c r="FO500" s="47"/>
      <c r="FP500" s="47"/>
      <c r="FQ500" s="47"/>
      <c r="FR500" s="47"/>
      <c r="FS500" s="47"/>
      <c r="FT500" s="47"/>
    </row>
    <row r="501" spans="1:176" ht="15" customHeight="1">
      <c r="A501" s="47">
        <v>498</v>
      </c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47"/>
      <c r="ET501" s="47"/>
      <c r="EU501" s="47"/>
      <c r="EV501" s="47"/>
      <c r="EW501" s="47"/>
      <c r="EX501" s="47"/>
      <c r="EY501" s="47"/>
      <c r="EZ501" s="47"/>
      <c r="FA501" s="47"/>
      <c r="FB501" s="47"/>
      <c r="FC501" s="47"/>
      <c r="FD501" s="47"/>
      <c r="FE501" s="47"/>
      <c r="FF501" s="47"/>
      <c r="FG501" s="47"/>
      <c r="FH501" s="47"/>
      <c r="FI501" s="47"/>
      <c r="FJ501" s="47"/>
      <c r="FK501" s="47"/>
      <c r="FL501" s="47"/>
      <c r="FM501" s="47"/>
      <c r="FN501" s="47"/>
      <c r="FO501" s="47"/>
      <c r="FP501" s="47"/>
      <c r="FQ501" s="47"/>
      <c r="FR501" s="47"/>
      <c r="FS501" s="47"/>
      <c r="FT501" s="47"/>
    </row>
    <row r="502" spans="1:176" ht="15" customHeight="1">
      <c r="A502" s="47">
        <v>499</v>
      </c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47"/>
      <c r="ET502" s="47"/>
      <c r="EU502" s="47"/>
      <c r="EV502" s="47"/>
      <c r="EW502" s="47"/>
      <c r="EX502" s="47"/>
      <c r="EY502" s="47"/>
      <c r="EZ502" s="47"/>
      <c r="FA502" s="47"/>
      <c r="FB502" s="47"/>
      <c r="FC502" s="47"/>
      <c r="FD502" s="47"/>
      <c r="FE502" s="47"/>
      <c r="FF502" s="47"/>
      <c r="FG502" s="47"/>
      <c r="FH502" s="47"/>
      <c r="FI502" s="47"/>
      <c r="FJ502" s="47"/>
      <c r="FK502" s="47"/>
      <c r="FL502" s="47"/>
      <c r="FM502" s="47"/>
      <c r="FN502" s="47"/>
      <c r="FO502" s="47"/>
      <c r="FP502" s="47"/>
      <c r="FQ502" s="47"/>
      <c r="FR502" s="47"/>
      <c r="FS502" s="47"/>
      <c r="FT502" s="47"/>
    </row>
    <row r="503" spans="1:176" ht="15" customHeight="1">
      <c r="A503" s="47">
        <v>500</v>
      </c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47"/>
      <c r="ET503" s="47"/>
      <c r="EU503" s="47"/>
      <c r="EV503" s="47"/>
      <c r="EW503" s="47"/>
      <c r="EX503" s="47"/>
      <c r="EY503" s="47"/>
      <c r="EZ503" s="47"/>
      <c r="FA503" s="47"/>
      <c r="FB503" s="47"/>
      <c r="FC503" s="47"/>
      <c r="FD503" s="47"/>
      <c r="FE503" s="47"/>
      <c r="FF503" s="47"/>
      <c r="FG503" s="47"/>
      <c r="FH503" s="47"/>
      <c r="FI503" s="47"/>
      <c r="FJ503" s="47"/>
      <c r="FK503" s="47"/>
      <c r="FL503" s="47"/>
      <c r="FM503" s="47"/>
      <c r="FN503" s="47"/>
      <c r="FO503" s="47"/>
      <c r="FP503" s="47"/>
      <c r="FQ503" s="47"/>
      <c r="FR503" s="47"/>
      <c r="FS503" s="47"/>
      <c r="FT503" s="47"/>
    </row>
    <row r="504" spans="1:176" ht="15" customHeight="1">
      <c r="A504" s="47">
        <v>501</v>
      </c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47"/>
      <c r="ET504" s="47"/>
      <c r="EU504" s="47"/>
      <c r="EV504" s="47"/>
      <c r="EW504" s="47"/>
      <c r="EX504" s="47"/>
      <c r="EY504" s="47"/>
      <c r="EZ504" s="47"/>
      <c r="FA504" s="47"/>
      <c r="FB504" s="47"/>
      <c r="FC504" s="47"/>
      <c r="FD504" s="47"/>
      <c r="FE504" s="47"/>
      <c r="FF504" s="47"/>
      <c r="FG504" s="47"/>
      <c r="FH504" s="47"/>
      <c r="FI504" s="47"/>
      <c r="FJ504" s="47"/>
      <c r="FK504" s="47"/>
      <c r="FL504" s="47"/>
      <c r="FM504" s="47"/>
      <c r="FN504" s="47"/>
      <c r="FO504" s="47"/>
      <c r="FP504" s="47"/>
      <c r="FQ504" s="47"/>
      <c r="FR504" s="47"/>
      <c r="FS504" s="47"/>
      <c r="FT504" s="47"/>
    </row>
    <row r="505" spans="1:176" ht="15" customHeight="1">
      <c r="A505" s="47">
        <v>502</v>
      </c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T505" s="47"/>
      <c r="EU505" s="47"/>
      <c r="EV505" s="47"/>
      <c r="EW505" s="47"/>
      <c r="EX505" s="47"/>
      <c r="EY505" s="47"/>
      <c r="EZ505" s="47"/>
      <c r="FA505" s="47"/>
      <c r="FB505" s="47"/>
      <c r="FC505" s="47"/>
      <c r="FD505" s="47"/>
      <c r="FE505" s="47"/>
      <c r="FF505" s="47"/>
      <c r="FG505" s="47"/>
      <c r="FH505" s="47"/>
      <c r="FI505" s="47"/>
      <c r="FJ505" s="47"/>
      <c r="FK505" s="47"/>
      <c r="FL505" s="47"/>
      <c r="FM505" s="47"/>
      <c r="FN505" s="47"/>
      <c r="FO505" s="47"/>
      <c r="FP505" s="47"/>
      <c r="FQ505" s="47"/>
      <c r="FR505" s="47"/>
      <c r="FS505" s="47"/>
      <c r="FT505" s="47"/>
    </row>
    <row r="506" spans="1:176" ht="15" customHeight="1">
      <c r="A506" s="47">
        <v>503</v>
      </c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47"/>
      <c r="ET506" s="47"/>
      <c r="EU506" s="47"/>
      <c r="EV506" s="47"/>
      <c r="EW506" s="47"/>
      <c r="EX506" s="47"/>
      <c r="EY506" s="47"/>
      <c r="EZ506" s="47"/>
      <c r="FA506" s="47"/>
      <c r="FB506" s="47"/>
      <c r="FC506" s="47"/>
      <c r="FD506" s="47"/>
      <c r="FE506" s="47"/>
      <c r="FF506" s="47"/>
      <c r="FG506" s="47"/>
      <c r="FH506" s="47"/>
      <c r="FI506" s="47"/>
      <c r="FJ506" s="47"/>
      <c r="FK506" s="47"/>
      <c r="FL506" s="47"/>
      <c r="FM506" s="47"/>
      <c r="FN506" s="47"/>
      <c r="FO506" s="47"/>
      <c r="FP506" s="47"/>
      <c r="FQ506" s="47"/>
      <c r="FR506" s="47"/>
      <c r="FS506" s="47"/>
      <c r="FT506" s="47"/>
    </row>
    <row r="507" spans="1:176" ht="15" customHeight="1">
      <c r="A507" s="47">
        <v>504</v>
      </c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47"/>
      <c r="ET507" s="47"/>
      <c r="EU507" s="47"/>
      <c r="EV507" s="47"/>
      <c r="EW507" s="47"/>
      <c r="EX507" s="47"/>
      <c r="EY507" s="47"/>
      <c r="EZ507" s="47"/>
      <c r="FA507" s="47"/>
      <c r="FB507" s="47"/>
      <c r="FC507" s="47"/>
      <c r="FD507" s="47"/>
      <c r="FE507" s="47"/>
      <c r="FF507" s="47"/>
      <c r="FG507" s="47"/>
      <c r="FH507" s="47"/>
      <c r="FI507" s="47"/>
      <c r="FJ507" s="47"/>
      <c r="FK507" s="47"/>
      <c r="FL507" s="47"/>
      <c r="FM507" s="47"/>
      <c r="FN507" s="47"/>
      <c r="FO507" s="47"/>
      <c r="FP507" s="47"/>
      <c r="FQ507" s="47"/>
      <c r="FR507" s="47"/>
      <c r="FS507" s="47"/>
      <c r="FT507" s="47"/>
    </row>
    <row r="508" spans="1:176" ht="15" customHeight="1">
      <c r="A508" s="47">
        <v>505</v>
      </c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47"/>
      <c r="ET508" s="47"/>
      <c r="EU508" s="47"/>
      <c r="EV508" s="47"/>
      <c r="EW508" s="47"/>
      <c r="EX508" s="47"/>
      <c r="EY508" s="47"/>
      <c r="EZ508" s="47"/>
      <c r="FA508" s="47"/>
      <c r="FB508" s="47"/>
      <c r="FC508" s="47"/>
      <c r="FD508" s="47"/>
      <c r="FE508" s="47"/>
      <c r="FF508" s="47"/>
      <c r="FG508" s="47"/>
      <c r="FH508" s="47"/>
      <c r="FI508" s="47"/>
      <c r="FJ508" s="47"/>
      <c r="FK508" s="47"/>
      <c r="FL508" s="47"/>
      <c r="FM508" s="47"/>
      <c r="FN508" s="47"/>
      <c r="FO508" s="47"/>
      <c r="FP508" s="47"/>
      <c r="FQ508" s="47"/>
      <c r="FR508" s="47"/>
      <c r="FS508" s="47"/>
      <c r="FT508" s="47"/>
    </row>
    <row r="509" spans="1:176" ht="15" customHeight="1">
      <c r="A509" s="47">
        <v>506</v>
      </c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47"/>
      <c r="ET509" s="47"/>
      <c r="EU509" s="47"/>
      <c r="EV509" s="47"/>
      <c r="EW509" s="47"/>
      <c r="EX509" s="47"/>
      <c r="EY509" s="47"/>
      <c r="EZ509" s="47"/>
      <c r="FA509" s="47"/>
      <c r="FB509" s="47"/>
      <c r="FC509" s="47"/>
      <c r="FD509" s="47"/>
      <c r="FE509" s="47"/>
      <c r="FF509" s="47"/>
      <c r="FG509" s="47"/>
      <c r="FH509" s="47"/>
      <c r="FI509" s="47"/>
      <c r="FJ509" s="47"/>
      <c r="FK509" s="47"/>
      <c r="FL509" s="47"/>
      <c r="FM509" s="47"/>
      <c r="FN509" s="47"/>
      <c r="FO509" s="47"/>
      <c r="FP509" s="47"/>
      <c r="FQ509" s="47"/>
      <c r="FR509" s="47"/>
      <c r="FS509" s="47"/>
      <c r="FT509" s="47"/>
    </row>
    <row r="510" spans="1:176" ht="15" customHeight="1">
      <c r="A510" s="47">
        <v>507</v>
      </c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47"/>
      <c r="ET510" s="47"/>
      <c r="EU510" s="47"/>
      <c r="EV510" s="47"/>
      <c r="EW510" s="47"/>
      <c r="EX510" s="47"/>
      <c r="EY510" s="47"/>
      <c r="EZ510" s="47"/>
      <c r="FA510" s="47"/>
      <c r="FB510" s="47"/>
      <c r="FC510" s="47"/>
      <c r="FD510" s="47"/>
      <c r="FE510" s="47"/>
      <c r="FF510" s="47"/>
      <c r="FG510" s="47"/>
      <c r="FH510" s="47"/>
      <c r="FI510" s="47"/>
      <c r="FJ510" s="47"/>
      <c r="FK510" s="47"/>
      <c r="FL510" s="47"/>
      <c r="FM510" s="47"/>
      <c r="FN510" s="47"/>
      <c r="FO510" s="47"/>
      <c r="FP510" s="47"/>
      <c r="FQ510" s="47"/>
      <c r="FR510" s="47"/>
      <c r="FS510" s="47"/>
      <c r="FT510" s="47"/>
    </row>
    <row r="511" spans="1:176" ht="15" customHeight="1">
      <c r="A511" s="47">
        <v>508</v>
      </c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47"/>
      <c r="ET511" s="47"/>
      <c r="EU511" s="47"/>
      <c r="EV511" s="47"/>
      <c r="EW511" s="47"/>
      <c r="EX511" s="47"/>
      <c r="EY511" s="47"/>
      <c r="EZ511" s="47"/>
      <c r="FA511" s="47"/>
      <c r="FB511" s="47"/>
      <c r="FC511" s="47"/>
      <c r="FD511" s="47"/>
      <c r="FE511" s="47"/>
      <c r="FF511" s="47"/>
      <c r="FG511" s="47"/>
      <c r="FH511" s="47"/>
      <c r="FI511" s="47"/>
      <c r="FJ511" s="47"/>
      <c r="FK511" s="47"/>
      <c r="FL511" s="47"/>
      <c r="FM511" s="47"/>
      <c r="FN511" s="47"/>
      <c r="FO511" s="47"/>
      <c r="FP511" s="47"/>
      <c r="FQ511" s="47"/>
      <c r="FR511" s="47"/>
      <c r="FS511" s="47"/>
      <c r="FT511" s="47"/>
    </row>
    <row r="512" spans="1:176" ht="15" customHeight="1">
      <c r="A512" s="47">
        <v>509</v>
      </c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7"/>
      <c r="EK512" s="47"/>
      <c r="EL512" s="47"/>
      <c r="EM512" s="47"/>
      <c r="EN512" s="47"/>
      <c r="EO512" s="47"/>
      <c r="EP512" s="47"/>
      <c r="EQ512" s="47"/>
      <c r="ER512" s="47"/>
      <c r="ES512" s="47"/>
      <c r="ET512" s="47"/>
      <c r="EU512" s="47"/>
      <c r="EV512" s="47"/>
      <c r="EW512" s="47"/>
      <c r="EX512" s="47"/>
      <c r="EY512" s="47"/>
      <c r="EZ512" s="47"/>
      <c r="FA512" s="47"/>
      <c r="FB512" s="47"/>
      <c r="FC512" s="47"/>
      <c r="FD512" s="47"/>
      <c r="FE512" s="47"/>
      <c r="FF512" s="47"/>
      <c r="FG512" s="47"/>
      <c r="FH512" s="47"/>
      <c r="FI512" s="47"/>
      <c r="FJ512" s="47"/>
      <c r="FK512" s="47"/>
      <c r="FL512" s="47"/>
      <c r="FM512" s="47"/>
      <c r="FN512" s="47"/>
      <c r="FO512" s="47"/>
      <c r="FP512" s="47"/>
      <c r="FQ512" s="47"/>
      <c r="FR512" s="47"/>
      <c r="FS512" s="47"/>
      <c r="FT512" s="47"/>
    </row>
    <row r="513" spans="1:176" ht="15" customHeight="1">
      <c r="A513" s="47">
        <v>510</v>
      </c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47"/>
      <c r="ET513" s="47"/>
      <c r="EU513" s="47"/>
      <c r="EV513" s="47"/>
      <c r="EW513" s="47"/>
      <c r="EX513" s="47"/>
      <c r="EY513" s="47"/>
      <c r="EZ513" s="47"/>
      <c r="FA513" s="47"/>
      <c r="FB513" s="47"/>
      <c r="FC513" s="47"/>
      <c r="FD513" s="47"/>
      <c r="FE513" s="47"/>
      <c r="FF513" s="47"/>
      <c r="FG513" s="47"/>
      <c r="FH513" s="47"/>
      <c r="FI513" s="47"/>
      <c r="FJ513" s="47"/>
      <c r="FK513" s="47"/>
      <c r="FL513" s="47"/>
      <c r="FM513" s="47"/>
      <c r="FN513" s="47"/>
      <c r="FO513" s="47"/>
      <c r="FP513" s="47"/>
      <c r="FQ513" s="47"/>
      <c r="FR513" s="47"/>
      <c r="FS513" s="47"/>
      <c r="FT513" s="47"/>
    </row>
    <row r="514" spans="1:176" ht="15" customHeight="1">
      <c r="A514" s="47">
        <v>511</v>
      </c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  <c r="ET514" s="47"/>
      <c r="EU514" s="47"/>
      <c r="EV514" s="47"/>
      <c r="EW514" s="47"/>
      <c r="EX514" s="47"/>
      <c r="EY514" s="47"/>
      <c r="EZ514" s="47"/>
      <c r="FA514" s="47"/>
      <c r="FB514" s="47"/>
      <c r="FC514" s="47"/>
      <c r="FD514" s="47"/>
      <c r="FE514" s="47"/>
      <c r="FF514" s="47"/>
      <c r="FG514" s="47"/>
      <c r="FH514" s="47"/>
      <c r="FI514" s="47"/>
      <c r="FJ514" s="47"/>
      <c r="FK514" s="47"/>
      <c r="FL514" s="47"/>
      <c r="FM514" s="47"/>
      <c r="FN514" s="47"/>
      <c r="FO514" s="47"/>
      <c r="FP514" s="47"/>
      <c r="FQ514" s="47"/>
      <c r="FR514" s="47"/>
      <c r="FS514" s="47"/>
      <c r="FT514" s="47"/>
    </row>
    <row r="515" spans="1:176" ht="15" customHeight="1">
      <c r="A515" s="47">
        <v>512</v>
      </c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  <c r="ET515" s="47"/>
      <c r="EU515" s="47"/>
      <c r="EV515" s="47"/>
      <c r="EW515" s="47"/>
      <c r="EX515" s="47"/>
      <c r="EY515" s="47"/>
      <c r="EZ515" s="47"/>
      <c r="FA515" s="47"/>
      <c r="FB515" s="47"/>
      <c r="FC515" s="47"/>
      <c r="FD515" s="47"/>
      <c r="FE515" s="47"/>
      <c r="FF515" s="47"/>
      <c r="FG515" s="47"/>
      <c r="FH515" s="47"/>
      <c r="FI515" s="47"/>
      <c r="FJ515" s="47"/>
      <c r="FK515" s="47"/>
      <c r="FL515" s="47"/>
      <c r="FM515" s="47"/>
      <c r="FN515" s="47"/>
      <c r="FO515" s="47"/>
      <c r="FP515" s="47"/>
      <c r="FQ515" s="47"/>
      <c r="FR515" s="47"/>
      <c r="FS515" s="47"/>
      <c r="FT515" s="47"/>
    </row>
    <row r="516" spans="1:176" ht="15" customHeight="1">
      <c r="A516" s="47">
        <v>513</v>
      </c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  <c r="ET516" s="47"/>
      <c r="EU516" s="47"/>
      <c r="EV516" s="47"/>
      <c r="EW516" s="47"/>
      <c r="EX516" s="47"/>
      <c r="EY516" s="47"/>
      <c r="EZ516" s="47"/>
      <c r="FA516" s="47"/>
      <c r="FB516" s="47"/>
      <c r="FC516" s="47"/>
      <c r="FD516" s="47"/>
      <c r="FE516" s="47"/>
      <c r="FF516" s="47"/>
      <c r="FG516" s="47"/>
      <c r="FH516" s="47"/>
      <c r="FI516" s="47"/>
      <c r="FJ516" s="47"/>
      <c r="FK516" s="47"/>
      <c r="FL516" s="47"/>
      <c r="FM516" s="47"/>
      <c r="FN516" s="47"/>
      <c r="FO516" s="47"/>
      <c r="FP516" s="47"/>
      <c r="FQ516" s="47"/>
      <c r="FR516" s="47"/>
      <c r="FS516" s="47"/>
      <c r="FT516" s="47"/>
    </row>
    <row r="517" spans="1:176" ht="15" customHeight="1">
      <c r="A517" s="47">
        <v>514</v>
      </c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  <c r="ET517" s="47"/>
      <c r="EU517" s="47"/>
      <c r="EV517" s="47"/>
      <c r="EW517" s="47"/>
      <c r="EX517" s="47"/>
      <c r="EY517" s="47"/>
      <c r="EZ517" s="47"/>
      <c r="FA517" s="47"/>
      <c r="FB517" s="47"/>
      <c r="FC517" s="47"/>
      <c r="FD517" s="47"/>
      <c r="FE517" s="47"/>
      <c r="FF517" s="47"/>
      <c r="FG517" s="47"/>
      <c r="FH517" s="47"/>
      <c r="FI517" s="47"/>
      <c r="FJ517" s="47"/>
      <c r="FK517" s="47"/>
      <c r="FL517" s="47"/>
      <c r="FM517" s="47"/>
      <c r="FN517" s="47"/>
      <c r="FO517" s="47"/>
      <c r="FP517" s="47"/>
      <c r="FQ517" s="47"/>
      <c r="FR517" s="47"/>
      <c r="FS517" s="47"/>
      <c r="FT517" s="47"/>
    </row>
    <row r="518" spans="1:176" ht="15" customHeight="1">
      <c r="A518" s="47">
        <v>515</v>
      </c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  <c r="ET518" s="47"/>
      <c r="EU518" s="47"/>
      <c r="EV518" s="47"/>
      <c r="EW518" s="47"/>
      <c r="EX518" s="47"/>
      <c r="EY518" s="47"/>
      <c r="EZ518" s="47"/>
      <c r="FA518" s="47"/>
      <c r="FB518" s="47"/>
      <c r="FC518" s="47"/>
      <c r="FD518" s="47"/>
      <c r="FE518" s="47"/>
      <c r="FF518" s="47"/>
      <c r="FG518" s="47"/>
      <c r="FH518" s="47"/>
      <c r="FI518" s="47"/>
      <c r="FJ518" s="47"/>
      <c r="FK518" s="47"/>
      <c r="FL518" s="47"/>
      <c r="FM518" s="47"/>
      <c r="FN518" s="47"/>
      <c r="FO518" s="47"/>
      <c r="FP518" s="47"/>
      <c r="FQ518" s="47"/>
      <c r="FR518" s="47"/>
      <c r="FS518" s="47"/>
      <c r="FT518" s="47"/>
    </row>
    <row r="519" spans="1:176" ht="15" customHeight="1">
      <c r="A519" s="47">
        <v>516</v>
      </c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47"/>
      <c r="ET519" s="47"/>
      <c r="EU519" s="47"/>
      <c r="EV519" s="47"/>
      <c r="EW519" s="47"/>
      <c r="EX519" s="47"/>
      <c r="EY519" s="47"/>
      <c r="EZ519" s="47"/>
      <c r="FA519" s="47"/>
      <c r="FB519" s="47"/>
      <c r="FC519" s="47"/>
      <c r="FD519" s="47"/>
      <c r="FE519" s="47"/>
      <c r="FF519" s="47"/>
      <c r="FG519" s="47"/>
      <c r="FH519" s="47"/>
      <c r="FI519" s="47"/>
      <c r="FJ519" s="47"/>
      <c r="FK519" s="47"/>
      <c r="FL519" s="47"/>
      <c r="FM519" s="47"/>
      <c r="FN519" s="47"/>
      <c r="FO519" s="47"/>
      <c r="FP519" s="47"/>
      <c r="FQ519" s="47"/>
      <c r="FR519" s="47"/>
      <c r="FS519" s="47"/>
      <c r="FT519" s="47"/>
    </row>
    <row r="520" spans="1:176" ht="15" customHeight="1">
      <c r="A520" s="47">
        <v>517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47"/>
      <c r="ET520" s="47"/>
      <c r="EU520" s="47"/>
      <c r="EV520" s="47"/>
      <c r="EW520" s="47"/>
      <c r="EX520" s="47"/>
      <c r="EY520" s="47"/>
      <c r="EZ520" s="47"/>
      <c r="FA520" s="47"/>
      <c r="FB520" s="47"/>
      <c r="FC520" s="47"/>
      <c r="FD520" s="47"/>
      <c r="FE520" s="47"/>
      <c r="FF520" s="47"/>
      <c r="FG520" s="47"/>
      <c r="FH520" s="47"/>
      <c r="FI520" s="47"/>
      <c r="FJ520" s="47"/>
      <c r="FK520" s="47"/>
      <c r="FL520" s="47"/>
      <c r="FM520" s="47"/>
      <c r="FN520" s="47"/>
      <c r="FO520" s="47"/>
      <c r="FP520" s="47"/>
      <c r="FQ520" s="47"/>
      <c r="FR520" s="47"/>
      <c r="FS520" s="47"/>
      <c r="FT520" s="47"/>
    </row>
    <row r="521" spans="1:176" ht="15" customHeight="1">
      <c r="A521" s="47">
        <v>518</v>
      </c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47"/>
      <c r="ET521" s="47"/>
      <c r="EU521" s="47"/>
      <c r="EV521" s="47"/>
      <c r="EW521" s="47"/>
      <c r="EX521" s="47"/>
      <c r="EY521" s="47"/>
      <c r="EZ521" s="47"/>
      <c r="FA521" s="47"/>
      <c r="FB521" s="47"/>
      <c r="FC521" s="47"/>
      <c r="FD521" s="47"/>
      <c r="FE521" s="47"/>
      <c r="FF521" s="47"/>
      <c r="FG521" s="47"/>
      <c r="FH521" s="47"/>
      <c r="FI521" s="47"/>
      <c r="FJ521" s="47"/>
      <c r="FK521" s="47"/>
      <c r="FL521" s="47"/>
      <c r="FM521" s="47"/>
      <c r="FN521" s="47"/>
      <c r="FO521" s="47"/>
      <c r="FP521" s="47"/>
      <c r="FQ521" s="47"/>
      <c r="FR521" s="47"/>
      <c r="FS521" s="47"/>
      <c r="FT521" s="47"/>
    </row>
    <row r="522" spans="1:176" ht="15" customHeight="1">
      <c r="A522" s="47">
        <v>519</v>
      </c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47"/>
      <c r="ET522" s="47"/>
      <c r="EU522" s="47"/>
      <c r="EV522" s="47"/>
      <c r="EW522" s="47"/>
      <c r="EX522" s="47"/>
      <c r="EY522" s="47"/>
      <c r="EZ522" s="47"/>
      <c r="FA522" s="47"/>
      <c r="FB522" s="47"/>
      <c r="FC522" s="47"/>
      <c r="FD522" s="47"/>
      <c r="FE522" s="47"/>
      <c r="FF522" s="47"/>
      <c r="FG522" s="47"/>
      <c r="FH522" s="47"/>
      <c r="FI522" s="47"/>
      <c r="FJ522" s="47"/>
      <c r="FK522" s="47"/>
      <c r="FL522" s="47"/>
      <c r="FM522" s="47"/>
      <c r="FN522" s="47"/>
      <c r="FO522" s="47"/>
      <c r="FP522" s="47"/>
      <c r="FQ522" s="47"/>
      <c r="FR522" s="47"/>
      <c r="FS522" s="47"/>
      <c r="FT522" s="47"/>
    </row>
    <row r="523" spans="1:176" ht="15" customHeight="1">
      <c r="A523" s="47">
        <v>520</v>
      </c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47"/>
      <c r="ET523" s="47"/>
      <c r="EU523" s="47"/>
      <c r="EV523" s="47"/>
      <c r="EW523" s="47"/>
      <c r="EX523" s="47"/>
      <c r="EY523" s="47"/>
      <c r="EZ523" s="47"/>
      <c r="FA523" s="47"/>
      <c r="FB523" s="47"/>
      <c r="FC523" s="47"/>
      <c r="FD523" s="47"/>
      <c r="FE523" s="47"/>
      <c r="FF523" s="47"/>
      <c r="FG523" s="47"/>
      <c r="FH523" s="47"/>
      <c r="FI523" s="47"/>
      <c r="FJ523" s="47"/>
      <c r="FK523" s="47"/>
      <c r="FL523" s="47"/>
      <c r="FM523" s="47"/>
      <c r="FN523" s="47"/>
      <c r="FO523" s="47"/>
      <c r="FP523" s="47"/>
      <c r="FQ523" s="47"/>
      <c r="FR523" s="47"/>
      <c r="FS523" s="47"/>
      <c r="FT523" s="47"/>
    </row>
    <row r="524" spans="1:176" ht="15" customHeight="1">
      <c r="A524" s="47">
        <v>521</v>
      </c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47"/>
      <c r="ET524" s="47"/>
      <c r="EU524" s="47"/>
      <c r="EV524" s="47"/>
      <c r="EW524" s="47"/>
      <c r="EX524" s="47"/>
      <c r="EY524" s="47"/>
      <c r="EZ524" s="47"/>
      <c r="FA524" s="47"/>
      <c r="FB524" s="47"/>
      <c r="FC524" s="47"/>
      <c r="FD524" s="47"/>
      <c r="FE524" s="47"/>
      <c r="FF524" s="47"/>
      <c r="FG524" s="47"/>
      <c r="FH524" s="47"/>
      <c r="FI524" s="47"/>
      <c r="FJ524" s="47"/>
      <c r="FK524" s="47"/>
      <c r="FL524" s="47"/>
      <c r="FM524" s="47"/>
      <c r="FN524" s="47"/>
      <c r="FO524" s="47"/>
      <c r="FP524" s="47"/>
      <c r="FQ524" s="47"/>
      <c r="FR524" s="47"/>
      <c r="FS524" s="47"/>
      <c r="FT524" s="47"/>
    </row>
    <row r="525" spans="1:176" ht="15" customHeight="1">
      <c r="A525" s="47">
        <v>522</v>
      </c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47"/>
      <c r="ET525" s="47"/>
      <c r="EU525" s="47"/>
      <c r="EV525" s="47"/>
      <c r="EW525" s="47"/>
      <c r="EX525" s="47"/>
      <c r="EY525" s="47"/>
      <c r="EZ525" s="47"/>
      <c r="FA525" s="47"/>
      <c r="FB525" s="47"/>
      <c r="FC525" s="47"/>
      <c r="FD525" s="47"/>
      <c r="FE525" s="47"/>
      <c r="FF525" s="47"/>
      <c r="FG525" s="47"/>
      <c r="FH525" s="47"/>
      <c r="FI525" s="47"/>
      <c r="FJ525" s="47"/>
      <c r="FK525" s="47"/>
      <c r="FL525" s="47"/>
      <c r="FM525" s="47"/>
      <c r="FN525" s="47"/>
      <c r="FO525" s="47"/>
      <c r="FP525" s="47"/>
      <c r="FQ525" s="47"/>
      <c r="FR525" s="47"/>
      <c r="FS525" s="47"/>
      <c r="FT525" s="47"/>
    </row>
    <row r="526" spans="1:176" ht="15" customHeight="1">
      <c r="A526" s="47">
        <v>523</v>
      </c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47"/>
      <c r="ET526" s="47"/>
      <c r="EU526" s="47"/>
      <c r="EV526" s="47"/>
      <c r="EW526" s="47"/>
      <c r="EX526" s="47"/>
      <c r="EY526" s="47"/>
      <c r="EZ526" s="47"/>
      <c r="FA526" s="47"/>
      <c r="FB526" s="47"/>
      <c r="FC526" s="47"/>
      <c r="FD526" s="47"/>
      <c r="FE526" s="47"/>
      <c r="FF526" s="47"/>
      <c r="FG526" s="47"/>
      <c r="FH526" s="47"/>
      <c r="FI526" s="47"/>
      <c r="FJ526" s="47"/>
      <c r="FK526" s="47"/>
      <c r="FL526" s="47"/>
      <c r="FM526" s="47"/>
      <c r="FN526" s="47"/>
      <c r="FO526" s="47"/>
      <c r="FP526" s="47"/>
      <c r="FQ526" s="47"/>
      <c r="FR526" s="47"/>
      <c r="FS526" s="47"/>
      <c r="FT526" s="47"/>
    </row>
    <row r="527" spans="1:176" ht="15" customHeight="1">
      <c r="A527" s="47">
        <v>524</v>
      </c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47"/>
      <c r="ET527" s="47"/>
      <c r="EU527" s="47"/>
      <c r="EV527" s="47"/>
      <c r="EW527" s="47"/>
      <c r="EX527" s="47"/>
      <c r="EY527" s="47"/>
      <c r="EZ527" s="47"/>
      <c r="FA527" s="47"/>
      <c r="FB527" s="47"/>
      <c r="FC527" s="47"/>
      <c r="FD527" s="47"/>
      <c r="FE527" s="47"/>
      <c r="FF527" s="47"/>
      <c r="FG527" s="47"/>
      <c r="FH527" s="47"/>
      <c r="FI527" s="47"/>
      <c r="FJ527" s="47"/>
      <c r="FK527" s="47"/>
      <c r="FL527" s="47"/>
      <c r="FM527" s="47"/>
      <c r="FN527" s="47"/>
      <c r="FO527" s="47"/>
      <c r="FP527" s="47"/>
      <c r="FQ527" s="47"/>
      <c r="FR527" s="47"/>
      <c r="FS527" s="47"/>
      <c r="FT527" s="47"/>
    </row>
    <row r="528" spans="1:176" ht="15" customHeight="1">
      <c r="A528" s="47">
        <v>525</v>
      </c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T528" s="47"/>
      <c r="EU528" s="47"/>
      <c r="EV528" s="47"/>
      <c r="EW528" s="47"/>
      <c r="EX528" s="47"/>
      <c r="EY528" s="47"/>
      <c r="EZ528" s="47"/>
      <c r="FA528" s="47"/>
      <c r="FB528" s="47"/>
      <c r="FC528" s="47"/>
      <c r="FD528" s="47"/>
      <c r="FE528" s="47"/>
      <c r="FF528" s="47"/>
      <c r="FG528" s="47"/>
      <c r="FH528" s="47"/>
      <c r="FI528" s="47"/>
      <c r="FJ528" s="47"/>
      <c r="FK528" s="47"/>
      <c r="FL528" s="47"/>
      <c r="FM528" s="47"/>
      <c r="FN528" s="47"/>
      <c r="FO528" s="47"/>
      <c r="FP528" s="47"/>
      <c r="FQ528" s="47"/>
      <c r="FR528" s="47"/>
      <c r="FS528" s="47"/>
      <c r="FT528" s="47"/>
    </row>
    <row r="529" spans="1:176" ht="15" customHeight="1">
      <c r="A529" s="47">
        <v>526</v>
      </c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T529" s="47"/>
      <c r="EU529" s="47"/>
      <c r="EV529" s="47"/>
      <c r="EW529" s="47"/>
      <c r="EX529" s="47"/>
      <c r="EY529" s="47"/>
      <c r="EZ529" s="47"/>
      <c r="FA529" s="47"/>
      <c r="FB529" s="47"/>
      <c r="FC529" s="47"/>
      <c r="FD529" s="47"/>
      <c r="FE529" s="47"/>
      <c r="FF529" s="47"/>
      <c r="FG529" s="47"/>
      <c r="FH529" s="47"/>
      <c r="FI529" s="47"/>
      <c r="FJ529" s="47"/>
      <c r="FK529" s="47"/>
      <c r="FL529" s="47"/>
      <c r="FM529" s="47"/>
      <c r="FN529" s="47"/>
      <c r="FO529" s="47"/>
      <c r="FP529" s="47"/>
      <c r="FQ529" s="47"/>
      <c r="FR529" s="47"/>
      <c r="FS529" s="47"/>
      <c r="FT529" s="47"/>
    </row>
    <row r="530" spans="1:176" ht="15" customHeight="1">
      <c r="A530" s="47">
        <v>527</v>
      </c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T530" s="47"/>
      <c r="EU530" s="47"/>
      <c r="EV530" s="47"/>
      <c r="EW530" s="47"/>
      <c r="EX530" s="47"/>
      <c r="EY530" s="47"/>
      <c r="EZ530" s="47"/>
      <c r="FA530" s="47"/>
      <c r="FB530" s="47"/>
      <c r="FC530" s="47"/>
      <c r="FD530" s="47"/>
      <c r="FE530" s="47"/>
      <c r="FF530" s="47"/>
      <c r="FG530" s="47"/>
      <c r="FH530" s="47"/>
      <c r="FI530" s="47"/>
      <c r="FJ530" s="47"/>
      <c r="FK530" s="47"/>
      <c r="FL530" s="47"/>
      <c r="FM530" s="47"/>
      <c r="FN530" s="47"/>
      <c r="FO530" s="47"/>
      <c r="FP530" s="47"/>
      <c r="FQ530" s="47"/>
      <c r="FR530" s="47"/>
      <c r="FS530" s="47"/>
      <c r="FT530" s="47"/>
    </row>
    <row r="531" spans="1:176" ht="15" customHeight="1">
      <c r="A531" s="47">
        <v>528</v>
      </c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T531" s="47"/>
      <c r="EU531" s="47"/>
      <c r="EV531" s="47"/>
      <c r="EW531" s="47"/>
      <c r="EX531" s="47"/>
      <c r="EY531" s="47"/>
      <c r="EZ531" s="47"/>
      <c r="FA531" s="47"/>
      <c r="FB531" s="47"/>
      <c r="FC531" s="47"/>
      <c r="FD531" s="47"/>
      <c r="FE531" s="47"/>
      <c r="FF531" s="47"/>
      <c r="FG531" s="47"/>
      <c r="FH531" s="47"/>
      <c r="FI531" s="47"/>
      <c r="FJ531" s="47"/>
      <c r="FK531" s="47"/>
      <c r="FL531" s="47"/>
      <c r="FM531" s="47"/>
      <c r="FN531" s="47"/>
      <c r="FO531" s="47"/>
      <c r="FP531" s="47"/>
      <c r="FQ531" s="47"/>
      <c r="FR531" s="47"/>
      <c r="FS531" s="47"/>
      <c r="FT531" s="47"/>
    </row>
    <row r="532" spans="1:176" ht="15" customHeight="1">
      <c r="A532" s="47">
        <v>529</v>
      </c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T532" s="47"/>
      <c r="EU532" s="47"/>
      <c r="EV532" s="47"/>
      <c r="EW532" s="47"/>
      <c r="EX532" s="47"/>
      <c r="EY532" s="47"/>
      <c r="EZ532" s="47"/>
      <c r="FA532" s="47"/>
      <c r="FB532" s="47"/>
      <c r="FC532" s="47"/>
      <c r="FD532" s="47"/>
      <c r="FE532" s="47"/>
      <c r="FF532" s="47"/>
      <c r="FG532" s="47"/>
      <c r="FH532" s="47"/>
      <c r="FI532" s="47"/>
      <c r="FJ532" s="47"/>
      <c r="FK532" s="47"/>
      <c r="FL532" s="47"/>
      <c r="FM532" s="47"/>
      <c r="FN532" s="47"/>
      <c r="FO532" s="47"/>
      <c r="FP532" s="47"/>
      <c r="FQ532" s="47"/>
      <c r="FR532" s="47"/>
      <c r="FS532" s="47"/>
      <c r="FT532" s="47"/>
    </row>
    <row r="533" spans="1:176" ht="15" customHeight="1">
      <c r="A533" s="47">
        <v>530</v>
      </c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T533" s="47"/>
      <c r="EU533" s="47"/>
      <c r="EV533" s="47"/>
      <c r="EW533" s="47"/>
      <c r="EX533" s="47"/>
      <c r="EY533" s="47"/>
      <c r="EZ533" s="47"/>
      <c r="FA533" s="47"/>
      <c r="FB533" s="47"/>
      <c r="FC533" s="47"/>
      <c r="FD533" s="47"/>
      <c r="FE533" s="47"/>
      <c r="FF533" s="47"/>
      <c r="FG533" s="47"/>
      <c r="FH533" s="47"/>
      <c r="FI533" s="47"/>
      <c r="FJ533" s="47"/>
      <c r="FK533" s="47"/>
      <c r="FL533" s="47"/>
      <c r="FM533" s="47"/>
      <c r="FN533" s="47"/>
      <c r="FO533" s="47"/>
      <c r="FP533" s="47"/>
      <c r="FQ533" s="47"/>
      <c r="FR533" s="47"/>
      <c r="FS533" s="47"/>
      <c r="FT533" s="47"/>
    </row>
    <row r="534" spans="1:176" ht="15" customHeight="1">
      <c r="A534" s="47">
        <v>531</v>
      </c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47"/>
      <c r="ET534" s="47"/>
      <c r="EU534" s="47"/>
      <c r="EV534" s="47"/>
      <c r="EW534" s="47"/>
      <c r="EX534" s="47"/>
      <c r="EY534" s="47"/>
      <c r="EZ534" s="47"/>
      <c r="FA534" s="47"/>
      <c r="FB534" s="47"/>
      <c r="FC534" s="47"/>
      <c r="FD534" s="47"/>
      <c r="FE534" s="47"/>
      <c r="FF534" s="47"/>
      <c r="FG534" s="47"/>
      <c r="FH534" s="47"/>
      <c r="FI534" s="47"/>
      <c r="FJ534" s="47"/>
      <c r="FK534" s="47"/>
      <c r="FL534" s="47"/>
      <c r="FM534" s="47"/>
      <c r="FN534" s="47"/>
      <c r="FO534" s="47"/>
      <c r="FP534" s="47"/>
      <c r="FQ534" s="47"/>
      <c r="FR534" s="47"/>
      <c r="FS534" s="47"/>
      <c r="FT534" s="47"/>
    </row>
    <row r="535" spans="1:176" ht="15" customHeight="1">
      <c r="A535" s="47">
        <v>532</v>
      </c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T535" s="47"/>
      <c r="EU535" s="47"/>
      <c r="EV535" s="47"/>
      <c r="EW535" s="47"/>
      <c r="EX535" s="47"/>
      <c r="EY535" s="47"/>
      <c r="EZ535" s="47"/>
      <c r="FA535" s="47"/>
      <c r="FB535" s="47"/>
      <c r="FC535" s="47"/>
      <c r="FD535" s="47"/>
      <c r="FE535" s="47"/>
      <c r="FF535" s="47"/>
      <c r="FG535" s="47"/>
      <c r="FH535" s="47"/>
      <c r="FI535" s="47"/>
      <c r="FJ535" s="47"/>
      <c r="FK535" s="47"/>
      <c r="FL535" s="47"/>
      <c r="FM535" s="47"/>
      <c r="FN535" s="47"/>
      <c r="FO535" s="47"/>
      <c r="FP535" s="47"/>
      <c r="FQ535" s="47"/>
      <c r="FR535" s="47"/>
      <c r="FS535" s="47"/>
      <c r="FT535" s="47"/>
    </row>
    <row r="536" spans="1:176" ht="15" customHeight="1">
      <c r="A536" s="47">
        <v>533</v>
      </c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T536" s="47"/>
      <c r="EU536" s="47"/>
      <c r="EV536" s="47"/>
      <c r="EW536" s="47"/>
      <c r="EX536" s="47"/>
      <c r="EY536" s="47"/>
      <c r="EZ536" s="47"/>
      <c r="FA536" s="47"/>
      <c r="FB536" s="47"/>
      <c r="FC536" s="47"/>
      <c r="FD536" s="47"/>
      <c r="FE536" s="47"/>
      <c r="FF536" s="47"/>
      <c r="FG536" s="47"/>
      <c r="FH536" s="47"/>
      <c r="FI536" s="47"/>
      <c r="FJ536" s="47"/>
      <c r="FK536" s="47"/>
      <c r="FL536" s="47"/>
      <c r="FM536" s="47"/>
      <c r="FN536" s="47"/>
      <c r="FO536" s="47"/>
      <c r="FP536" s="47"/>
      <c r="FQ536" s="47"/>
      <c r="FR536" s="47"/>
      <c r="FS536" s="47"/>
      <c r="FT536" s="47"/>
    </row>
    <row r="537" spans="1:176" ht="15" customHeight="1">
      <c r="A537" s="47">
        <v>534</v>
      </c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T537" s="47"/>
      <c r="EU537" s="47"/>
      <c r="EV537" s="47"/>
      <c r="EW537" s="47"/>
      <c r="EX537" s="47"/>
      <c r="EY537" s="47"/>
      <c r="EZ537" s="47"/>
      <c r="FA537" s="47"/>
      <c r="FB537" s="47"/>
      <c r="FC537" s="47"/>
      <c r="FD537" s="47"/>
      <c r="FE537" s="47"/>
      <c r="FF537" s="47"/>
      <c r="FG537" s="47"/>
      <c r="FH537" s="47"/>
      <c r="FI537" s="47"/>
      <c r="FJ537" s="47"/>
      <c r="FK537" s="47"/>
      <c r="FL537" s="47"/>
      <c r="FM537" s="47"/>
      <c r="FN537" s="47"/>
      <c r="FO537" s="47"/>
      <c r="FP537" s="47"/>
      <c r="FQ537" s="47"/>
      <c r="FR537" s="47"/>
      <c r="FS537" s="47"/>
      <c r="FT537" s="47"/>
    </row>
    <row r="538" spans="1:176" ht="15" customHeight="1">
      <c r="A538" s="47">
        <v>535</v>
      </c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T538" s="47"/>
      <c r="EU538" s="47"/>
      <c r="EV538" s="47"/>
      <c r="EW538" s="47"/>
      <c r="EX538" s="47"/>
      <c r="EY538" s="47"/>
      <c r="EZ538" s="47"/>
      <c r="FA538" s="47"/>
      <c r="FB538" s="47"/>
      <c r="FC538" s="47"/>
      <c r="FD538" s="47"/>
      <c r="FE538" s="47"/>
      <c r="FF538" s="47"/>
      <c r="FG538" s="47"/>
      <c r="FH538" s="47"/>
      <c r="FI538" s="47"/>
      <c r="FJ538" s="47"/>
      <c r="FK538" s="47"/>
      <c r="FL538" s="47"/>
      <c r="FM538" s="47"/>
      <c r="FN538" s="47"/>
      <c r="FO538" s="47"/>
      <c r="FP538" s="47"/>
      <c r="FQ538" s="47"/>
      <c r="FR538" s="47"/>
      <c r="FS538" s="47"/>
      <c r="FT538" s="47"/>
    </row>
    <row r="539" spans="1:176" ht="15" customHeight="1">
      <c r="A539" s="47">
        <v>536</v>
      </c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</row>
    <row r="540" spans="1:176" ht="15" customHeight="1">
      <c r="A540" s="47">
        <v>537</v>
      </c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</row>
    <row r="541" spans="1:176" ht="15" customHeight="1">
      <c r="A541" s="47">
        <v>538</v>
      </c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T541" s="47"/>
      <c r="EU541" s="47"/>
      <c r="EV541" s="47"/>
      <c r="EW541" s="47"/>
      <c r="EX541" s="47"/>
      <c r="EY541" s="47"/>
      <c r="EZ541" s="47"/>
      <c r="FA541" s="47"/>
      <c r="FB541" s="47"/>
      <c r="FC541" s="47"/>
      <c r="FD541" s="47"/>
      <c r="FE541" s="47"/>
      <c r="FF541" s="47"/>
      <c r="FG541" s="47"/>
      <c r="FH541" s="47"/>
      <c r="FI541" s="47"/>
      <c r="FJ541" s="47"/>
      <c r="FK541" s="47"/>
      <c r="FL541" s="47"/>
      <c r="FM541" s="47"/>
      <c r="FN541" s="47"/>
      <c r="FO541" s="47"/>
      <c r="FP541" s="47"/>
      <c r="FQ541" s="47"/>
      <c r="FR541" s="47"/>
      <c r="FS541" s="47"/>
      <c r="FT541" s="47"/>
    </row>
    <row r="542" spans="1:176" ht="15" customHeight="1">
      <c r="A542" s="47">
        <v>539</v>
      </c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T542" s="47"/>
      <c r="EU542" s="47"/>
      <c r="EV542" s="47"/>
      <c r="EW542" s="47"/>
      <c r="EX542" s="47"/>
      <c r="EY542" s="47"/>
      <c r="EZ542" s="47"/>
      <c r="FA542" s="47"/>
      <c r="FB542" s="47"/>
      <c r="FC542" s="47"/>
      <c r="FD542" s="47"/>
      <c r="FE542" s="47"/>
      <c r="FF542" s="47"/>
      <c r="FG542" s="47"/>
      <c r="FH542" s="47"/>
      <c r="FI542" s="47"/>
      <c r="FJ542" s="47"/>
      <c r="FK542" s="47"/>
      <c r="FL542" s="47"/>
      <c r="FM542" s="47"/>
      <c r="FN542" s="47"/>
      <c r="FO542" s="47"/>
      <c r="FP542" s="47"/>
      <c r="FQ542" s="47"/>
      <c r="FR542" s="47"/>
      <c r="FS542" s="47"/>
      <c r="FT542" s="47"/>
    </row>
    <row r="543" spans="1:176" ht="15" customHeight="1">
      <c r="A543" s="47">
        <v>540</v>
      </c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</row>
    <row r="544" spans="1:176" ht="15" customHeight="1">
      <c r="A544" s="47">
        <v>541</v>
      </c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</row>
    <row r="545" spans="1:176" ht="15" customHeight="1">
      <c r="A545" s="47">
        <v>542</v>
      </c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T545" s="47"/>
      <c r="EU545" s="47"/>
      <c r="EV545" s="47"/>
      <c r="EW545" s="47"/>
      <c r="EX545" s="47"/>
      <c r="EY545" s="47"/>
      <c r="EZ545" s="47"/>
      <c r="FA545" s="47"/>
      <c r="FB545" s="47"/>
      <c r="FC545" s="47"/>
      <c r="FD545" s="47"/>
      <c r="FE545" s="47"/>
      <c r="FF545" s="47"/>
      <c r="FG545" s="47"/>
      <c r="FH545" s="47"/>
      <c r="FI545" s="47"/>
      <c r="FJ545" s="47"/>
      <c r="FK545" s="47"/>
      <c r="FL545" s="47"/>
      <c r="FM545" s="47"/>
      <c r="FN545" s="47"/>
      <c r="FO545" s="47"/>
      <c r="FP545" s="47"/>
      <c r="FQ545" s="47"/>
      <c r="FR545" s="47"/>
      <c r="FS545" s="47"/>
      <c r="FT545" s="47"/>
    </row>
    <row r="546" spans="1:176" ht="15" customHeight="1">
      <c r="A546" s="47">
        <v>543</v>
      </c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T546" s="47"/>
      <c r="EU546" s="47"/>
      <c r="EV546" s="47"/>
      <c r="EW546" s="47"/>
      <c r="EX546" s="47"/>
      <c r="EY546" s="47"/>
      <c r="EZ546" s="47"/>
      <c r="FA546" s="47"/>
      <c r="FB546" s="47"/>
      <c r="FC546" s="47"/>
      <c r="FD546" s="47"/>
      <c r="FE546" s="47"/>
      <c r="FF546" s="47"/>
      <c r="FG546" s="47"/>
      <c r="FH546" s="47"/>
      <c r="FI546" s="47"/>
      <c r="FJ546" s="47"/>
      <c r="FK546" s="47"/>
      <c r="FL546" s="47"/>
      <c r="FM546" s="47"/>
      <c r="FN546" s="47"/>
      <c r="FO546" s="47"/>
      <c r="FP546" s="47"/>
      <c r="FQ546" s="47"/>
      <c r="FR546" s="47"/>
      <c r="FS546" s="47"/>
      <c r="FT546" s="47"/>
    </row>
    <row r="547" spans="1:176" ht="15" customHeight="1">
      <c r="A547" s="47">
        <v>544</v>
      </c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47"/>
      <c r="ET547" s="47"/>
      <c r="EU547" s="47"/>
      <c r="EV547" s="47"/>
      <c r="EW547" s="47"/>
      <c r="EX547" s="47"/>
      <c r="EY547" s="47"/>
      <c r="EZ547" s="47"/>
      <c r="FA547" s="47"/>
      <c r="FB547" s="47"/>
      <c r="FC547" s="47"/>
      <c r="FD547" s="47"/>
      <c r="FE547" s="47"/>
      <c r="FF547" s="47"/>
      <c r="FG547" s="47"/>
      <c r="FH547" s="47"/>
      <c r="FI547" s="47"/>
      <c r="FJ547" s="47"/>
      <c r="FK547" s="47"/>
      <c r="FL547" s="47"/>
      <c r="FM547" s="47"/>
      <c r="FN547" s="47"/>
      <c r="FO547" s="47"/>
      <c r="FP547" s="47"/>
      <c r="FQ547" s="47"/>
      <c r="FR547" s="47"/>
      <c r="FS547" s="47"/>
      <c r="FT547" s="47"/>
    </row>
    <row r="548" spans="1:176" ht="15" customHeight="1">
      <c r="A548" s="47">
        <v>545</v>
      </c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T548" s="47"/>
      <c r="EU548" s="47"/>
      <c r="EV548" s="47"/>
      <c r="EW548" s="47"/>
      <c r="EX548" s="47"/>
      <c r="EY548" s="47"/>
      <c r="EZ548" s="47"/>
      <c r="FA548" s="47"/>
      <c r="FB548" s="47"/>
      <c r="FC548" s="47"/>
      <c r="FD548" s="47"/>
      <c r="FE548" s="47"/>
      <c r="FF548" s="47"/>
      <c r="FG548" s="47"/>
      <c r="FH548" s="47"/>
      <c r="FI548" s="47"/>
      <c r="FJ548" s="47"/>
      <c r="FK548" s="47"/>
      <c r="FL548" s="47"/>
      <c r="FM548" s="47"/>
      <c r="FN548" s="47"/>
      <c r="FO548" s="47"/>
      <c r="FP548" s="47"/>
      <c r="FQ548" s="47"/>
      <c r="FR548" s="47"/>
      <c r="FS548" s="47"/>
      <c r="FT548" s="47"/>
    </row>
    <row r="549" spans="1:176" ht="15" customHeight="1">
      <c r="A549" s="47">
        <v>546</v>
      </c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  <c r="FH549" s="47"/>
      <c r="FI549" s="47"/>
      <c r="FJ549" s="47"/>
      <c r="FK549" s="47"/>
      <c r="FL549" s="47"/>
      <c r="FM549" s="47"/>
      <c r="FN549" s="47"/>
      <c r="FO549" s="47"/>
      <c r="FP549" s="47"/>
      <c r="FQ549" s="47"/>
      <c r="FR549" s="47"/>
      <c r="FS549" s="47"/>
      <c r="FT549" s="47"/>
    </row>
    <row r="550" spans="1:176" ht="15" customHeight="1">
      <c r="A550" s="47">
        <v>547</v>
      </c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</row>
    <row r="551" spans="1:176" ht="15" customHeight="1">
      <c r="A551" s="47">
        <v>548</v>
      </c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</row>
    <row r="552" spans="1:176" ht="15" customHeight="1">
      <c r="A552" s="47">
        <v>549</v>
      </c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  <c r="EY552" s="47"/>
      <c r="EZ552" s="47"/>
      <c r="FA552" s="47"/>
      <c r="FB552" s="47"/>
      <c r="FC552" s="47"/>
      <c r="FD552" s="47"/>
      <c r="FE552" s="47"/>
      <c r="FF552" s="47"/>
      <c r="FG552" s="47"/>
      <c r="FH552" s="47"/>
      <c r="FI552" s="47"/>
      <c r="FJ552" s="47"/>
      <c r="FK552" s="47"/>
      <c r="FL552" s="47"/>
      <c r="FM552" s="47"/>
      <c r="FN552" s="47"/>
      <c r="FO552" s="47"/>
      <c r="FP552" s="47"/>
      <c r="FQ552" s="47"/>
      <c r="FR552" s="47"/>
      <c r="FS552" s="47"/>
      <c r="FT552" s="47"/>
    </row>
    <row r="553" spans="1:176" ht="15" customHeight="1">
      <c r="A553" s="47">
        <v>550</v>
      </c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T553" s="47"/>
      <c r="EU553" s="47"/>
      <c r="EV553" s="47"/>
      <c r="EW553" s="47"/>
      <c r="EX553" s="47"/>
      <c r="EY553" s="47"/>
      <c r="EZ553" s="47"/>
      <c r="FA553" s="47"/>
      <c r="FB553" s="47"/>
      <c r="FC553" s="47"/>
      <c r="FD553" s="47"/>
      <c r="FE553" s="47"/>
      <c r="FF553" s="47"/>
      <c r="FG553" s="47"/>
      <c r="FH553" s="47"/>
      <c r="FI553" s="47"/>
      <c r="FJ553" s="47"/>
      <c r="FK553" s="47"/>
      <c r="FL553" s="47"/>
      <c r="FM553" s="47"/>
      <c r="FN553" s="47"/>
      <c r="FO553" s="47"/>
      <c r="FP553" s="47"/>
      <c r="FQ553" s="47"/>
      <c r="FR553" s="47"/>
      <c r="FS553" s="47"/>
      <c r="FT553" s="47"/>
    </row>
    <row r="554" spans="1:176" ht="15" customHeight="1">
      <c r="A554" s="47">
        <v>551</v>
      </c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T554" s="47"/>
      <c r="EU554" s="47"/>
      <c r="EV554" s="47"/>
      <c r="EW554" s="47"/>
      <c r="EX554" s="47"/>
      <c r="EY554" s="47"/>
      <c r="EZ554" s="47"/>
      <c r="FA554" s="47"/>
      <c r="FB554" s="47"/>
      <c r="FC554" s="47"/>
      <c r="FD554" s="47"/>
      <c r="FE554" s="47"/>
      <c r="FF554" s="47"/>
      <c r="FG554" s="47"/>
      <c r="FH554" s="47"/>
      <c r="FI554" s="47"/>
      <c r="FJ554" s="47"/>
      <c r="FK554" s="47"/>
      <c r="FL554" s="47"/>
      <c r="FM554" s="47"/>
      <c r="FN554" s="47"/>
      <c r="FO554" s="47"/>
      <c r="FP554" s="47"/>
      <c r="FQ554" s="47"/>
      <c r="FR554" s="47"/>
      <c r="FS554" s="47"/>
      <c r="FT554" s="47"/>
    </row>
    <row r="555" spans="1:176" ht="15" customHeight="1">
      <c r="A555" s="47">
        <v>552</v>
      </c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T555" s="47"/>
      <c r="EU555" s="47"/>
      <c r="EV555" s="47"/>
      <c r="EW555" s="47"/>
      <c r="EX555" s="47"/>
      <c r="EY555" s="47"/>
      <c r="EZ555" s="47"/>
      <c r="FA555" s="47"/>
      <c r="FB555" s="47"/>
      <c r="FC555" s="47"/>
      <c r="FD555" s="47"/>
      <c r="FE555" s="47"/>
      <c r="FF555" s="47"/>
      <c r="FG555" s="47"/>
      <c r="FH555" s="47"/>
      <c r="FI555" s="47"/>
      <c r="FJ555" s="47"/>
      <c r="FK555" s="47"/>
      <c r="FL555" s="47"/>
      <c r="FM555" s="47"/>
      <c r="FN555" s="47"/>
      <c r="FO555" s="47"/>
      <c r="FP555" s="47"/>
      <c r="FQ555" s="47"/>
      <c r="FR555" s="47"/>
      <c r="FS555" s="47"/>
      <c r="FT555" s="47"/>
    </row>
    <row r="556" spans="1:176" ht="15" customHeight="1">
      <c r="A556" s="47">
        <v>553</v>
      </c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T556" s="47"/>
      <c r="EU556" s="47"/>
      <c r="EV556" s="47"/>
      <c r="EW556" s="47"/>
      <c r="EX556" s="47"/>
      <c r="EY556" s="47"/>
      <c r="EZ556" s="47"/>
      <c r="FA556" s="47"/>
      <c r="FB556" s="47"/>
      <c r="FC556" s="47"/>
      <c r="FD556" s="47"/>
      <c r="FE556" s="47"/>
      <c r="FF556" s="47"/>
      <c r="FG556" s="47"/>
      <c r="FH556" s="47"/>
      <c r="FI556" s="47"/>
      <c r="FJ556" s="47"/>
      <c r="FK556" s="47"/>
      <c r="FL556" s="47"/>
      <c r="FM556" s="47"/>
      <c r="FN556" s="47"/>
      <c r="FO556" s="47"/>
      <c r="FP556" s="47"/>
      <c r="FQ556" s="47"/>
      <c r="FR556" s="47"/>
      <c r="FS556" s="47"/>
      <c r="FT556" s="47"/>
    </row>
    <row r="557" spans="1:176" ht="15" customHeight="1">
      <c r="A557" s="47">
        <v>554</v>
      </c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47"/>
      <c r="ET557" s="47"/>
      <c r="EU557" s="47"/>
      <c r="EV557" s="47"/>
      <c r="EW557" s="47"/>
      <c r="EX557" s="47"/>
      <c r="EY557" s="47"/>
      <c r="EZ557" s="47"/>
      <c r="FA557" s="47"/>
      <c r="FB557" s="47"/>
      <c r="FC557" s="47"/>
      <c r="FD557" s="47"/>
      <c r="FE557" s="47"/>
      <c r="FF557" s="47"/>
      <c r="FG557" s="47"/>
      <c r="FH557" s="47"/>
      <c r="FI557" s="47"/>
      <c r="FJ557" s="47"/>
      <c r="FK557" s="47"/>
      <c r="FL557" s="47"/>
      <c r="FM557" s="47"/>
      <c r="FN557" s="47"/>
      <c r="FO557" s="47"/>
      <c r="FP557" s="47"/>
      <c r="FQ557" s="47"/>
      <c r="FR557" s="47"/>
      <c r="FS557" s="47"/>
      <c r="FT557" s="47"/>
    </row>
    <row r="558" spans="1:176" ht="15" customHeight="1">
      <c r="A558" s="47">
        <v>555</v>
      </c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47"/>
      <c r="ET558" s="47"/>
      <c r="EU558" s="47"/>
      <c r="EV558" s="47"/>
      <c r="EW558" s="47"/>
      <c r="EX558" s="47"/>
      <c r="EY558" s="47"/>
      <c r="EZ558" s="47"/>
      <c r="FA558" s="47"/>
      <c r="FB558" s="47"/>
      <c r="FC558" s="47"/>
      <c r="FD558" s="47"/>
      <c r="FE558" s="47"/>
      <c r="FF558" s="47"/>
      <c r="FG558" s="47"/>
      <c r="FH558" s="47"/>
      <c r="FI558" s="47"/>
      <c r="FJ558" s="47"/>
      <c r="FK558" s="47"/>
      <c r="FL558" s="47"/>
      <c r="FM558" s="47"/>
      <c r="FN558" s="47"/>
      <c r="FO558" s="47"/>
      <c r="FP558" s="47"/>
      <c r="FQ558" s="47"/>
      <c r="FR558" s="47"/>
      <c r="FS558" s="47"/>
      <c r="FT558" s="47"/>
    </row>
    <row r="559" spans="1:176" ht="15" customHeight="1">
      <c r="A559" s="47">
        <v>556</v>
      </c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T559" s="47"/>
      <c r="EU559" s="47"/>
      <c r="EV559" s="47"/>
      <c r="EW559" s="47"/>
      <c r="EX559" s="47"/>
      <c r="EY559" s="47"/>
      <c r="EZ559" s="47"/>
      <c r="FA559" s="47"/>
      <c r="FB559" s="47"/>
      <c r="FC559" s="47"/>
      <c r="FD559" s="47"/>
      <c r="FE559" s="47"/>
      <c r="FF559" s="47"/>
      <c r="FG559" s="47"/>
      <c r="FH559" s="47"/>
      <c r="FI559" s="47"/>
      <c r="FJ559" s="47"/>
      <c r="FK559" s="47"/>
      <c r="FL559" s="47"/>
      <c r="FM559" s="47"/>
      <c r="FN559" s="47"/>
      <c r="FO559" s="47"/>
      <c r="FP559" s="47"/>
      <c r="FQ559" s="47"/>
      <c r="FR559" s="47"/>
      <c r="FS559" s="47"/>
      <c r="FT559" s="47"/>
    </row>
    <row r="560" spans="1:176" ht="15" customHeight="1">
      <c r="A560" s="47">
        <v>557</v>
      </c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T560" s="47"/>
      <c r="EU560" s="47"/>
      <c r="EV560" s="47"/>
      <c r="EW560" s="47"/>
      <c r="EX560" s="47"/>
      <c r="EY560" s="47"/>
      <c r="EZ560" s="47"/>
      <c r="FA560" s="47"/>
      <c r="FB560" s="47"/>
      <c r="FC560" s="47"/>
      <c r="FD560" s="47"/>
      <c r="FE560" s="47"/>
      <c r="FF560" s="47"/>
      <c r="FG560" s="47"/>
      <c r="FH560" s="47"/>
      <c r="FI560" s="47"/>
      <c r="FJ560" s="47"/>
      <c r="FK560" s="47"/>
      <c r="FL560" s="47"/>
      <c r="FM560" s="47"/>
      <c r="FN560" s="47"/>
      <c r="FO560" s="47"/>
      <c r="FP560" s="47"/>
      <c r="FQ560" s="47"/>
      <c r="FR560" s="47"/>
      <c r="FS560" s="47"/>
      <c r="FT560" s="47"/>
    </row>
    <row r="561" spans="1:176" ht="15" customHeight="1">
      <c r="A561" s="47">
        <v>558</v>
      </c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47"/>
      <c r="ET561" s="47"/>
      <c r="EU561" s="47"/>
      <c r="EV561" s="47"/>
      <c r="EW561" s="47"/>
      <c r="EX561" s="47"/>
      <c r="EY561" s="47"/>
      <c r="EZ561" s="47"/>
      <c r="FA561" s="47"/>
      <c r="FB561" s="47"/>
      <c r="FC561" s="47"/>
      <c r="FD561" s="47"/>
      <c r="FE561" s="47"/>
      <c r="FF561" s="47"/>
      <c r="FG561" s="47"/>
      <c r="FH561" s="47"/>
      <c r="FI561" s="47"/>
      <c r="FJ561" s="47"/>
      <c r="FK561" s="47"/>
      <c r="FL561" s="47"/>
      <c r="FM561" s="47"/>
      <c r="FN561" s="47"/>
      <c r="FO561" s="47"/>
      <c r="FP561" s="47"/>
      <c r="FQ561" s="47"/>
      <c r="FR561" s="47"/>
      <c r="FS561" s="47"/>
      <c r="FT561" s="47"/>
    </row>
    <row r="562" spans="1:176" ht="15" customHeight="1">
      <c r="A562" s="47">
        <v>559</v>
      </c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T562" s="47"/>
      <c r="EU562" s="47"/>
      <c r="EV562" s="47"/>
      <c r="EW562" s="47"/>
      <c r="EX562" s="47"/>
      <c r="EY562" s="47"/>
      <c r="EZ562" s="47"/>
      <c r="FA562" s="47"/>
      <c r="FB562" s="47"/>
      <c r="FC562" s="47"/>
      <c r="FD562" s="47"/>
      <c r="FE562" s="47"/>
      <c r="FF562" s="47"/>
      <c r="FG562" s="47"/>
      <c r="FH562" s="47"/>
      <c r="FI562" s="47"/>
      <c r="FJ562" s="47"/>
      <c r="FK562" s="47"/>
      <c r="FL562" s="47"/>
      <c r="FM562" s="47"/>
      <c r="FN562" s="47"/>
      <c r="FO562" s="47"/>
      <c r="FP562" s="47"/>
      <c r="FQ562" s="47"/>
      <c r="FR562" s="47"/>
      <c r="FS562" s="47"/>
      <c r="FT562" s="47"/>
    </row>
    <row r="563" spans="1:176" ht="15" customHeight="1">
      <c r="A563" s="47">
        <v>560</v>
      </c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47"/>
      <c r="ET563" s="47"/>
      <c r="EU563" s="47"/>
      <c r="EV563" s="47"/>
      <c r="EW563" s="47"/>
      <c r="EX563" s="47"/>
      <c r="EY563" s="47"/>
      <c r="EZ563" s="47"/>
      <c r="FA563" s="47"/>
      <c r="FB563" s="47"/>
      <c r="FC563" s="47"/>
      <c r="FD563" s="47"/>
      <c r="FE563" s="47"/>
      <c r="FF563" s="47"/>
      <c r="FG563" s="47"/>
      <c r="FH563" s="47"/>
      <c r="FI563" s="47"/>
      <c r="FJ563" s="47"/>
      <c r="FK563" s="47"/>
      <c r="FL563" s="47"/>
      <c r="FM563" s="47"/>
      <c r="FN563" s="47"/>
      <c r="FO563" s="47"/>
      <c r="FP563" s="47"/>
      <c r="FQ563" s="47"/>
      <c r="FR563" s="47"/>
      <c r="FS563" s="47"/>
      <c r="FT563" s="47"/>
    </row>
    <row r="564" spans="1:176" ht="15" customHeight="1">
      <c r="A564" s="47">
        <v>561</v>
      </c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T564" s="47"/>
      <c r="EU564" s="47"/>
      <c r="EV564" s="47"/>
      <c r="EW564" s="47"/>
      <c r="EX564" s="47"/>
      <c r="EY564" s="47"/>
      <c r="EZ564" s="47"/>
      <c r="FA564" s="47"/>
      <c r="FB564" s="47"/>
      <c r="FC564" s="47"/>
      <c r="FD564" s="47"/>
      <c r="FE564" s="47"/>
      <c r="FF564" s="47"/>
      <c r="FG564" s="47"/>
      <c r="FH564" s="47"/>
      <c r="FI564" s="47"/>
      <c r="FJ564" s="47"/>
      <c r="FK564" s="47"/>
      <c r="FL564" s="47"/>
      <c r="FM564" s="47"/>
      <c r="FN564" s="47"/>
      <c r="FO564" s="47"/>
      <c r="FP564" s="47"/>
      <c r="FQ564" s="47"/>
      <c r="FR564" s="47"/>
      <c r="FS564" s="47"/>
      <c r="FT564" s="47"/>
    </row>
    <row r="565" spans="1:176" ht="15" customHeight="1">
      <c r="A565" s="47">
        <v>562</v>
      </c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47"/>
      <c r="ET565" s="47"/>
      <c r="EU565" s="47"/>
      <c r="EV565" s="47"/>
      <c r="EW565" s="47"/>
      <c r="EX565" s="47"/>
      <c r="EY565" s="47"/>
      <c r="EZ565" s="47"/>
      <c r="FA565" s="47"/>
      <c r="FB565" s="47"/>
      <c r="FC565" s="47"/>
      <c r="FD565" s="47"/>
      <c r="FE565" s="47"/>
      <c r="FF565" s="47"/>
      <c r="FG565" s="47"/>
      <c r="FH565" s="47"/>
      <c r="FI565" s="47"/>
      <c r="FJ565" s="47"/>
      <c r="FK565" s="47"/>
      <c r="FL565" s="47"/>
      <c r="FM565" s="47"/>
      <c r="FN565" s="47"/>
      <c r="FO565" s="47"/>
      <c r="FP565" s="47"/>
      <c r="FQ565" s="47"/>
      <c r="FR565" s="47"/>
      <c r="FS565" s="47"/>
      <c r="FT565" s="47"/>
    </row>
    <row r="566" spans="1:176" ht="15" customHeight="1">
      <c r="A566" s="47">
        <v>563</v>
      </c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47"/>
      <c r="ET566" s="47"/>
      <c r="EU566" s="47"/>
      <c r="EV566" s="47"/>
      <c r="EW566" s="47"/>
      <c r="EX566" s="47"/>
      <c r="EY566" s="47"/>
      <c r="EZ566" s="47"/>
      <c r="FA566" s="47"/>
      <c r="FB566" s="47"/>
      <c r="FC566" s="47"/>
      <c r="FD566" s="47"/>
      <c r="FE566" s="47"/>
      <c r="FF566" s="47"/>
      <c r="FG566" s="47"/>
      <c r="FH566" s="47"/>
      <c r="FI566" s="47"/>
      <c r="FJ566" s="47"/>
      <c r="FK566" s="47"/>
      <c r="FL566" s="47"/>
      <c r="FM566" s="47"/>
      <c r="FN566" s="47"/>
      <c r="FO566" s="47"/>
      <c r="FP566" s="47"/>
      <c r="FQ566" s="47"/>
      <c r="FR566" s="47"/>
      <c r="FS566" s="47"/>
      <c r="FT566" s="47"/>
    </row>
    <row r="567" spans="1:176" ht="15" customHeight="1">
      <c r="A567" s="47">
        <v>564</v>
      </c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47"/>
      <c r="ET567" s="47"/>
      <c r="EU567" s="47"/>
      <c r="EV567" s="47"/>
      <c r="EW567" s="47"/>
      <c r="EX567" s="47"/>
      <c r="EY567" s="47"/>
      <c r="EZ567" s="47"/>
      <c r="FA567" s="47"/>
      <c r="FB567" s="47"/>
      <c r="FC567" s="47"/>
      <c r="FD567" s="47"/>
      <c r="FE567" s="47"/>
      <c r="FF567" s="47"/>
      <c r="FG567" s="47"/>
      <c r="FH567" s="47"/>
      <c r="FI567" s="47"/>
      <c r="FJ567" s="47"/>
      <c r="FK567" s="47"/>
      <c r="FL567" s="47"/>
      <c r="FM567" s="47"/>
      <c r="FN567" s="47"/>
      <c r="FO567" s="47"/>
      <c r="FP567" s="47"/>
      <c r="FQ567" s="47"/>
      <c r="FR567" s="47"/>
      <c r="FS567" s="47"/>
      <c r="FT567" s="47"/>
    </row>
    <row r="568" spans="1:176" ht="15" customHeight="1">
      <c r="A568" s="47">
        <v>565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47"/>
      <c r="ET568" s="47"/>
      <c r="EU568" s="47"/>
      <c r="EV568" s="47"/>
      <c r="EW568" s="47"/>
      <c r="EX568" s="47"/>
      <c r="EY568" s="47"/>
      <c r="EZ568" s="47"/>
      <c r="FA568" s="47"/>
      <c r="FB568" s="47"/>
      <c r="FC568" s="47"/>
      <c r="FD568" s="47"/>
      <c r="FE568" s="47"/>
      <c r="FF568" s="47"/>
      <c r="FG568" s="47"/>
      <c r="FH568" s="47"/>
      <c r="FI568" s="47"/>
      <c r="FJ568" s="47"/>
      <c r="FK568" s="47"/>
      <c r="FL568" s="47"/>
      <c r="FM568" s="47"/>
      <c r="FN568" s="47"/>
      <c r="FO568" s="47"/>
      <c r="FP568" s="47"/>
      <c r="FQ568" s="47"/>
      <c r="FR568" s="47"/>
      <c r="FS568" s="47"/>
      <c r="FT568" s="47"/>
    </row>
    <row r="569" spans="1:176" ht="15" customHeight="1">
      <c r="A569" s="47">
        <v>566</v>
      </c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47"/>
      <c r="ET569" s="47"/>
      <c r="EU569" s="47"/>
      <c r="EV569" s="47"/>
      <c r="EW569" s="47"/>
      <c r="EX569" s="47"/>
      <c r="EY569" s="47"/>
      <c r="EZ569" s="47"/>
      <c r="FA569" s="47"/>
      <c r="FB569" s="47"/>
      <c r="FC569" s="47"/>
      <c r="FD569" s="47"/>
      <c r="FE569" s="47"/>
      <c r="FF569" s="47"/>
      <c r="FG569" s="47"/>
      <c r="FH569" s="47"/>
      <c r="FI569" s="47"/>
      <c r="FJ569" s="47"/>
      <c r="FK569" s="47"/>
      <c r="FL569" s="47"/>
      <c r="FM569" s="47"/>
      <c r="FN569" s="47"/>
      <c r="FO569" s="47"/>
      <c r="FP569" s="47"/>
      <c r="FQ569" s="47"/>
      <c r="FR569" s="47"/>
      <c r="FS569" s="47"/>
      <c r="FT569" s="47"/>
    </row>
    <row r="570" spans="1:176" ht="15" customHeight="1">
      <c r="A570" s="47">
        <v>567</v>
      </c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T570" s="47"/>
      <c r="EU570" s="47"/>
      <c r="EV570" s="47"/>
      <c r="EW570" s="47"/>
      <c r="EX570" s="47"/>
      <c r="EY570" s="47"/>
      <c r="EZ570" s="47"/>
      <c r="FA570" s="47"/>
      <c r="FB570" s="47"/>
      <c r="FC570" s="47"/>
      <c r="FD570" s="47"/>
      <c r="FE570" s="47"/>
      <c r="FF570" s="47"/>
      <c r="FG570" s="47"/>
      <c r="FH570" s="47"/>
      <c r="FI570" s="47"/>
      <c r="FJ570" s="47"/>
      <c r="FK570" s="47"/>
      <c r="FL570" s="47"/>
      <c r="FM570" s="47"/>
      <c r="FN570" s="47"/>
      <c r="FO570" s="47"/>
      <c r="FP570" s="47"/>
      <c r="FQ570" s="47"/>
      <c r="FR570" s="47"/>
      <c r="FS570" s="47"/>
      <c r="FT570" s="47"/>
    </row>
    <row r="571" spans="1:176" ht="15" customHeight="1">
      <c r="A571" s="47">
        <v>568</v>
      </c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T571" s="47"/>
      <c r="EU571" s="47"/>
      <c r="EV571" s="47"/>
      <c r="EW571" s="47"/>
      <c r="EX571" s="47"/>
      <c r="EY571" s="47"/>
      <c r="EZ571" s="47"/>
      <c r="FA571" s="47"/>
      <c r="FB571" s="47"/>
      <c r="FC571" s="47"/>
      <c r="FD571" s="47"/>
      <c r="FE571" s="47"/>
      <c r="FF571" s="47"/>
      <c r="FG571" s="47"/>
      <c r="FH571" s="47"/>
      <c r="FI571" s="47"/>
      <c r="FJ571" s="47"/>
      <c r="FK571" s="47"/>
      <c r="FL571" s="47"/>
      <c r="FM571" s="47"/>
      <c r="FN571" s="47"/>
      <c r="FO571" s="47"/>
      <c r="FP571" s="47"/>
      <c r="FQ571" s="47"/>
      <c r="FR571" s="47"/>
      <c r="FS571" s="47"/>
      <c r="FT571" s="47"/>
    </row>
    <row r="572" spans="1:176" ht="15" customHeight="1">
      <c r="A572" s="47">
        <v>569</v>
      </c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47"/>
      <c r="ET572" s="47"/>
      <c r="EU572" s="47"/>
      <c r="EV572" s="47"/>
      <c r="EW572" s="47"/>
      <c r="EX572" s="47"/>
      <c r="EY572" s="47"/>
      <c r="EZ572" s="47"/>
      <c r="FA572" s="47"/>
      <c r="FB572" s="47"/>
      <c r="FC572" s="47"/>
      <c r="FD572" s="47"/>
      <c r="FE572" s="47"/>
      <c r="FF572" s="47"/>
      <c r="FG572" s="47"/>
      <c r="FH572" s="47"/>
      <c r="FI572" s="47"/>
      <c r="FJ572" s="47"/>
      <c r="FK572" s="47"/>
      <c r="FL572" s="47"/>
      <c r="FM572" s="47"/>
      <c r="FN572" s="47"/>
      <c r="FO572" s="47"/>
      <c r="FP572" s="47"/>
      <c r="FQ572" s="47"/>
      <c r="FR572" s="47"/>
      <c r="FS572" s="47"/>
      <c r="FT572" s="47"/>
    </row>
    <row r="573" spans="1:176" ht="15" customHeight="1">
      <c r="A573" s="47">
        <v>570</v>
      </c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47"/>
      <c r="ET573" s="47"/>
      <c r="EU573" s="47"/>
      <c r="EV573" s="47"/>
      <c r="EW573" s="47"/>
      <c r="EX573" s="47"/>
      <c r="EY573" s="47"/>
      <c r="EZ573" s="47"/>
      <c r="FA573" s="47"/>
      <c r="FB573" s="47"/>
      <c r="FC573" s="47"/>
      <c r="FD573" s="47"/>
      <c r="FE573" s="47"/>
      <c r="FF573" s="47"/>
      <c r="FG573" s="47"/>
      <c r="FH573" s="47"/>
      <c r="FI573" s="47"/>
      <c r="FJ573" s="47"/>
      <c r="FK573" s="47"/>
      <c r="FL573" s="47"/>
      <c r="FM573" s="47"/>
      <c r="FN573" s="47"/>
      <c r="FO573" s="47"/>
      <c r="FP573" s="47"/>
      <c r="FQ573" s="47"/>
      <c r="FR573" s="47"/>
      <c r="FS573" s="47"/>
      <c r="FT573" s="47"/>
    </row>
    <row r="574" spans="1:176" ht="15" customHeight="1">
      <c r="A574" s="47">
        <v>571</v>
      </c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T574" s="47"/>
      <c r="EU574" s="47"/>
      <c r="EV574" s="47"/>
      <c r="EW574" s="47"/>
      <c r="EX574" s="47"/>
      <c r="EY574" s="47"/>
      <c r="EZ574" s="47"/>
      <c r="FA574" s="47"/>
      <c r="FB574" s="47"/>
      <c r="FC574" s="47"/>
      <c r="FD574" s="47"/>
      <c r="FE574" s="47"/>
      <c r="FF574" s="47"/>
      <c r="FG574" s="47"/>
      <c r="FH574" s="47"/>
      <c r="FI574" s="47"/>
      <c r="FJ574" s="47"/>
      <c r="FK574" s="47"/>
      <c r="FL574" s="47"/>
      <c r="FM574" s="47"/>
      <c r="FN574" s="47"/>
      <c r="FO574" s="47"/>
      <c r="FP574" s="47"/>
      <c r="FQ574" s="47"/>
      <c r="FR574" s="47"/>
      <c r="FS574" s="47"/>
      <c r="FT574" s="47"/>
    </row>
    <row r="575" spans="1:176" ht="15" customHeight="1">
      <c r="A575" s="47">
        <v>572</v>
      </c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47"/>
      <c r="ET575" s="47"/>
      <c r="EU575" s="47"/>
      <c r="EV575" s="47"/>
      <c r="EW575" s="47"/>
      <c r="EX575" s="47"/>
      <c r="EY575" s="47"/>
      <c r="EZ575" s="47"/>
      <c r="FA575" s="47"/>
      <c r="FB575" s="47"/>
      <c r="FC575" s="47"/>
      <c r="FD575" s="47"/>
      <c r="FE575" s="47"/>
      <c r="FF575" s="47"/>
      <c r="FG575" s="47"/>
      <c r="FH575" s="47"/>
      <c r="FI575" s="47"/>
      <c r="FJ575" s="47"/>
      <c r="FK575" s="47"/>
      <c r="FL575" s="47"/>
      <c r="FM575" s="47"/>
      <c r="FN575" s="47"/>
      <c r="FO575" s="47"/>
      <c r="FP575" s="47"/>
      <c r="FQ575" s="47"/>
      <c r="FR575" s="47"/>
      <c r="FS575" s="47"/>
      <c r="FT575" s="47"/>
    </row>
    <row r="576" spans="1:176" ht="15" customHeight="1">
      <c r="A576" s="47">
        <v>573</v>
      </c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47"/>
      <c r="ET576" s="47"/>
      <c r="EU576" s="47"/>
      <c r="EV576" s="47"/>
      <c r="EW576" s="47"/>
      <c r="EX576" s="47"/>
      <c r="EY576" s="47"/>
      <c r="EZ576" s="47"/>
      <c r="FA576" s="47"/>
      <c r="FB576" s="47"/>
      <c r="FC576" s="47"/>
      <c r="FD576" s="47"/>
      <c r="FE576" s="47"/>
      <c r="FF576" s="47"/>
      <c r="FG576" s="47"/>
      <c r="FH576" s="47"/>
      <c r="FI576" s="47"/>
      <c r="FJ576" s="47"/>
      <c r="FK576" s="47"/>
      <c r="FL576" s="47"/>
      <c r="FM576" s="47"/>
      <c r="FN576" s="47"/>
      <c r="FO576" s="47"/>
      <c r="FP576" s="47"/>
      <c r="FQ576" s="47"/>
      <c r="FR576" s="47"/>
      <c r="FS576" s="47"/>
      <c r="FT576" s="47"/>
    </row>
    <row r="577" spans="1:176" ht="15" customHeight="1">
      <c r="A577" s="47">
        <v>574</v>
      </c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T577" s="47"/>
      <c r="EU577" s="47"/>
      <c r="EV577" s="47"/>
      <c r="EW577" s="47"/>
      <c r="EX577" s="47"/>
      <c r="EY577" s="47"/>
      <c r="EZ577" s="47"/>
      <c r="FA577" s="47"/>
      <c r="FB577" s="47"/>
      <c r="FC577" s="47"/>
      <c r="FD577" s="47"/>
      <c r="FE577" s="47"/>
      <c r="FF577" s="47"/>
      <c r="FG577" s="47"/>
      <c r="FH577" s="47"/>
      <c r="FI577" s="47"/>
      <c r="FJ577" s="47"/>
      <c r="FK577" s="47"/>
      <c r="FL577" s="47"/>
      <c r="FM577" s="47"/>
      <c r="FN577" s="47"/>
      <c r="FO577" s="47"/>
      <c r="FP577" s="47"/>
      <c r="FQ577" s="47"/>
      <c r="FR577" s="47"/>
      <c r="FS577" s="47"/>
      <c r="FT577" s="47"/>
    </row>
    <row r="578" spans="1:176" ht="15" customHeight="1">
      <c r="A578" s="47">
        <v>575</v>
      </c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T578" s="47"/>
      <c r="EU578" s="47"/>
      <c r="EV578" s="47"/>
      <c r="EW578" s="47"/>
      <c r="EX578" s="47"/>
      <c r="EY578" s="47"/>
      <c r="EZ578" s="47"/>
      <c r="FA578" s="47"/>
      <c r="FB578" s="47"/>
      <c r="FC578" s="47"/>
      <c r="FD578" s="47"/>
      <c r="FE578" s="47"/>
      <c r="FF578" s="47"/>
      <c r="FG578" s="47"/>
      <c r="FH578" s="47"/>
      <c r="FI578" s="47"/>
      <c r="FJ578" s="47"/>
      <c r="FK578" s="47"/>
      <c r="FL578" s="47"/>
      <c r="FM578" s="47"/>
      <c r="FN578" s="47"/>
      <c r="FO578" s="47"/>
      <c r="FP578" s="47"/>
      <c r="FQ578" s="47"/>
      <c r="FR578" s="47"/>
      <c r="FS578" s="47"/>
      <c r="FT578" s="47"/>
    </row>
    <row r="579" spans="1:176" ht="15" customHeight="1">
      <c r="A579" s="47">
        <v>576</v>
      </c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T579" s="47"/>
      <c r="EU579" s="47"/>
      <c r="EV579" s="47"/>
      <c r="EW579" s="47"/>
      <c r="EX579" s="47"/>
      <c r="EY579" s="47"/>
      <c r="EZ579" s="47"/>
      <c r="FA579" s="47"/>
      <c r="FB579" s="47"/>
      <c r="FC579" s="47"/>
      <c r="FD579" s="47"/>
      <c r="FE579" s="47"/>
      <c r="FF579" s="47"/>
      <c r="FG579" s="47"/>
      <c r="FH579" s="47"/>
      <c r="FI579" s="47"/>
      <c r="FJ579" s="47"/>
      <c r="FK579" s="47"/>
      <c r="FL579" s="47"/>
      <c r="FM579" s="47"/>
      <c r="FN579" s="47"/>
      <c r="FO579" s="47"/>
      <c r="FP579" s="47"/>
      <c r="FQ579" s="47"/>
      <c r="FR579" s="47"/>
      <c r="FS579" s="47"/>
      <c r="FT579" s="47"/>
    </row>
    <row r="580" spans="1:176" ht="15" customHeight="1">
      <c r="A580" s="47">
        <v>577</v>
      </c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47"/>
      <c r="ET580" s="47"/>
      <c r="EU580" s="47"/>
      <c r="EV580" s="47"/>
      <c r="EW580" s="47"/>
      <c r="EX580" s="47"/>
      <c r="EY580" s="47"/>
      <c r="EZ580" s="47"/>
      <c r="FA580" s="47"/>
      <c r="FB580" s="47"/>
      <c r="FC580" s="47"/>
      <c r="FD580" s="47"/>
      <c r="FE580" s="47"/>
      <c r="FF580" s="47"/>
      <c r="FG580" s="47"/>
      <c r="FH580" s="47"/>
      <c r="FI580" s="47"/>
      <c r="FJ580" s="47"/>
      <c r="FK580" s="47"/>
      <c r="FL580" s="47"/>
      <c r="FM580" s="47"/>
      <c r="FN580" s="47"/>
      <c r="FO580" s="47"/>
      <c r="FP580" s="47"/>
      <c r="FQ580" s="47"/>
      <c r="FR580" s="47"/>
      <c r="FS580" s="47"/>
      <c r="FT580" s="47"/>
    </row>
    <row r="581" spans="1:176" ht="15" customHeight="1">
      <c r="A581" s="47">
        <v>578</v>
      </c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47"/>
      <c r="ET581" s="47"/>
      <c r="EU581" s="47"/>
      <c r="EV581" s="47"/>
      <c r="EW581" s="47"/>
      <c r="EX581" s="47"/>
      <c r="EY581" s="47"/>
      <c r="EZ581" s="47"/>
      <c r="FA581" s="47"/>
      <c r="FB581" s="47"/>
      <c r="FC581" s="47"/>
      <c r="FD581" s="47"/>
      <c r="FE581" s="47"/>
      <c r="FF581" s="47"/>
      <c r="FG581" s="47"/>
      <c r="FH581" s="47"/>
      <c r="FI581" s="47"/>
      <c r="FJ581" s="47"/>
      <c r="FK581" s="47"/>
      <c r="FL581" s="47"/>
      <c r="FM581" s="47"/>
      <c r="FN581" s="47"/>
      <c r="FO581" s="47"/>
      <c r="FP581" s="47"/>
      <c r="FQ581" s="47"/>
      <c r="FR581" s="47"/>
      <c r="FS581" s="47"/>
      <c r="FT581" s="47"/>
    </row>
    <row r="582" spans="1:176" ht="15" customHeight="1">
      <c r="A582" s="47">
        <v>579</v>
      </c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47"/>
      <c r="ET582" s="47"/>
      <c r="EU582" s="47"/>
      <c r="EV582" s="47"/>
      <c r="EW582" s="47"/>
      <c r="EX582" s="47"/>
      <c r="EY582" s="47"/>
      <c r="EZ582" s="47"/>
      <c r="FA582" s="47"/>
      <c r="FB582" s="47"/>
      <c r="FC582" s="47"/>
      <c r="FD582" s="47"/>
      <c r="FE582" s="47"/>
      <c r="FF582" s="47"/>
      <c r="FG582" s="47"/>
      <c r="FH582" s="47"/>
      <c r="FI582" s="47"/>
      <c r="FJ582" s="47"/>
      <c r="FK582" s="47"/>
      <c r="FL582" s="47"/>
      <c r="FM582" s="47"/>
      <c r="FN582" s="47"/>
      <c r="FO582" s="47"/>
      <c r="FP582" s="47"/>
      <c r="FQ582" s="47"/>
      <c r="FR582" s="47"/>
      <c r="FS582" s="47"/>
      <c r="FT582" s="47"/>
    </row>
    <row r="583" spans="1:176" ht="15" customHeight="1">
      <c r="A583" s="47">
        <v>580</v>
      </c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47"/>
      <c r="ET583" s="47"/>
      <c r="EU583" s="47"/>
      <c r="EV583" s="47"/>
      <c r="EW583" s="47"/>
      <c r="EX583" s="47"/>
      <c r="EY583" s="47"/>
      <c r="EZ583" s="47"/>
      <c r="FA583" s="47"/>
      <c r="FB583" s="47"/>
      <c r="FC583" s="47"/>
      <c r="FD583" s="47"/>
      <c r="FE583" s="47"/>
      <c r="FF583" s="47"/>
      <c r="FG583" s="47"/>
      <c r="FH583" s="47"/>
      <c r="FI583" s="47"/>
      <c r="FJ583" s="47"/>
      <c r="FK583" s="47"/>
      <c r="FL583" s="47"/>
      <c r="FM583" s="47"/>
      <c r="FN583" s="47"/>
      <c r="FO583" s="47"/>
      <c r="FP583" s="47"/>
      <c r="FQ583" s="47"/>
      <c r="FR583" s="47"/>
      <c r="FS583" s="47"/>
      <c r="FT583" s="47"/>
    </row>
    <row r="584" spans="1:176" ht="15" customHeight="1">
      <c r="A584" s="47">
        <v>581</v>
      </c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47"/>
      <c r="ET584" s="47"/>
      <c r="EU584" s="47"/>
      <c r="EV584" s="47"/>
      <c r="EW584" s="47"/>
      <c r="EX584" s="47"/>
      <c r="EY584" s="47"/>
      <c r="EZ584" s="47"/>
      <c r="FA584" s="47"/>
      <c r="FB584" s="47"/>
      <c r="FC584" s="47"/>
      <c r="FD584" s="47"/>
      <c r="FE584" s="47"/>
      <c r="FF584" s="47"/>
      <c r="FG584" s="47"/>
      <c r="FH584" s="47"/>
      <c r="FI584" s="47"/>
      <c r="FJ584" s="47"/>
      <c r="FK584" s="47"/>
      <c r="FL584" s="47"/>
      <c r="FM584" s="47"/>
      <c r="FN584" s="47"/>
      <c r="FO584" s="47"/>
      <c r="FP584" s="47"/>
      <c r="FQ584" s="47"/>
      <c r="FR584" s="47"/>
      <c r="FS584" s="47"/>
      <c r="FT584" s="47"/>
    </row>
    <row r="585" spans="1:176" ht="15" customHeight="1">
      <c r="A585" s="47">
        <v>582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47"/>
      <c r="ET585" s="47"/>
      <c r="EU585" s="47"/>
      <c r="EV585" s="47"/>
      <c r="EW585" s="47"/>
      <c r="EX585" s="47"/>
      <c r="EY585" s="47"/>
      <c r="EZ585" s="47"/>
      <c r="FA585" s="47"/>
      <c r="FB585" s="47"/>
      <c r="FC585" s="47"/>
      <c r="FD585" s="47"/>
      <c r="FE585" s="47"/>
      <c r="FF585" s="47"/>
      <c r="FG585" s="47"/>
      <c r="FH585" s="47"/>
      <c r="FI585" s="47"/>
      <c r="FJ585" s="47"/>
      <c r="FK585" s="47"/>
      <c r="FL585" s="47"/>
      <c r="FM585" s="47"/>
      <c r="FN585" s="47"/>
      <c r="FO585" s="47"/>
      <c r="FP585" s="47"/>
      <c r="FQ585" s="47"/>
      <c r="FR585" s="47"/>
      <c r="FS585" s="47"/>
      <c r="FT585" s="47"/>
    </row>
    <row r="586" spans="1:176" ht="15" customHeight="1">
      <c r="A586" s="47">
        <v>583</v>
      </c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47"/>
      <c r="ET586" s="47"/>
      <c r="EU586" s="47"/>
      <c r="EV586" s="47"/>
      <c r="EW586" s="47"/>
      <c r="EX586" s="47"/>
      <c r="EY586" s="47"/>
      <c r="EZ586" s="47"/>
      <c r="FA586" s="47"/>
      <c r="FB586" s="47"/>
      <c r="FC586" s="47"/>
      <c r="FD586" s="47"/>
      <c r="FE586" s="47"/>
      <c r="FF586" s="47"/>
      <c r="FG586" s="47"/>
      <c r="FH586" s="47"/>
      <c r="FI586" s="47"/>
      <c r="FJ586" s="47"/>
      <c r="FK586" s="47"/>
      <c r="FL586" s="47"/>
      <c r="FM586" s="47"/>
      <c r="FN586" s="47"/>
      <c r="FO586" s="47"/>
      <c r="FP586" s="47"/>
      <c r="FQ586" s="47"/>
      <c r="FR586" s="47"/>
      <c r="FS586" s="47"/>
      <c r="FT586" s="47"/>
    </row>
    <row r="587" spans="1:176" ht="15" customHeight="1">
      <c r="A587" s="47">
        <v>584</v>
      </c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47"/>
      <c r="ET587" s="47"/>
      <c r="EU587" s="47"/>
      <c r="EV587" s="47"/>
      <c r="EW587" s="47"/>
      <c r="EX587" s="47"/>
      <c r="EY587" s="47"/>
      <c r="EZ587" s="47"/>
      <c r="FA587" s="47"/>
      <c r="FB587" s="47"/>
      <c r="FC587" s="47"/>
      <c r="FD587" s="47"/>
      <c r="FE587" s="47"/>
      <c r="FF587" s="47"/>
      <c r="FG587" s="47"/>
      <c r="FH587" s="47"/>
      <c r="FI587" s="47"/>
      <c r="FJ587" s="47"/>
      <c r="FK587" s="47"/>
      <c r="FL587" s="47"/>
      <c r="FM587" s="47"/>
      <c r="FN587" s="47"/>
      <c r="FO587" s="47"/>
      <c r="FP587" s="47"/>
      <c r="FQ587" s="47"/>
      <c r="FR587" s="47"/>
      <c r="FS587" s="47"/>
      <c r="FT587" s="47"/>
    </row>
    <row r="588" spans="1:176" ht="15" customHeight="1">
      <c r="A588" s="47">
        <v>585</v>
      </c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47"/>
      <c r="ET588" s="47"/>
      <c r="EU588" s="47"/>
      <c r="EV588" s="47"/>
      <c r="EW588" s="47"/>
      <c r="EX588" s="47"/>
      <c r="EY588" s="47"/>
      <c r="EZ588" s="47"/>
      <c r="FA588" s="47"/>
      <c r="FB588" s="47"/>
      <c r="FC588" s="47"/>
      <c r="FD588" s="47"/>
      <c r="FE588" s="47"/>
      <c r="FF588" s="47"/>
      <c r="FG588" s="47"/>
      <c r="FH588" s="47"/>
      <c r="FI588" s="47"/>
      <c r="FJ588" s="47"/>
      <c r="FK588" s="47"/>
      <c r="FL588" s="47"/>
      <c r="FM588" s="47"/>
      <c r="FN588" s="47"/>
      <c r="FO588" s="47"/>
      <c r="FP588" s="47"/>
      <c r="FQ588" s="47"/>
      <c r="FR588" s="47"/>
      <c r="FS588" s="47"/>
      <c r="FT588" s="47"/>
    </row>
    <row r="589" spans="1:176" ht="15" customHeight="1">
      <c r="A589" s="47">
        <v>586</v>
      </c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7"/>
      <c r="EK589" s="47"/>
      <c r="EL589" s="47"/>
      <c r="EM589" s="47"/>
      <c r="EN589" s="47"/>
      <c r="EO589" s="47"/>
      <c r="EP589" s="47"/>
      <c r="EQ589" s="47"/>
      <c r="ER589" s="47"/>
      <c r="ES589" s="47"/>
      <c r="ET589" s="47"/>
      <c r="EU589" s="47"/>
      <c r="EV589" s="47"/>
      <c r="EW589" s="47"/>
      <c r="EX589" s="47"/>
      <c r="EY589" s="47"/>
      <c r="EZ589" s="47"/>
      <c r="FA589" s="47"/>
      <c r="FB589" s="47"/>
      <c r="FC589" s="47"/>
      <c r="FD589" s="47"/>
      <c r="FE589" s="47"/>
      <c r="FF589" s="47"/>
      <c r="FG589" s="47"/>
      <c r="FH589" s="47"/>
      <c r="FI589" s="47"/>
      <c r="FJ589" s="47"/>
      <c r="FK589" s="47"/>
      <c r="FL589" s="47"/>
      <c r="FM589" s="47"/>
      <c r="FN589" s="47"/>
      <c r="FO589" s="47"/>
      <c r="FP589" s="47"/>
      <c r="FQ589" s="47"/>
      <c r="FR589" s="47"/>
      <c r="FS589" s="47"/>
      <c r="FT589" s="47"/>
    </row>
    <row r="590" spans="1:176" ht="15" customHeight="1">
      <c r="A590" s="47">
        <v>587</v>
      </c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47"/>
      <c r="ET590" s="47"/>
      <c r="EU590" s="47"/>
      <c r="EV590" s="47"/>
      <c r="EW590" s="47"/>
      <c r="EX590" s="47"/>
      <c r="EY590" s="47"/>
      <c r="EZ590" s="47"/>
      <c r="FA590" s="47"/>
      <c r="FB590" s="47"/>
      <c r="FC590" s="47"/>
      <c r="FD590" s="47"/>
      <c r="FE590" s="47"/>
      <c r="FF590" s="47"/>
      <c r="FG590" s="47"/>
      <c r="FH590" s="47"/>
      <c r="FI590" s="47"/>
      <c r="FJ590" s="47"/>
      <c r="FK590" s="47"/>
      <c r="FL590" s="47"/>
      <c r="FM590" s="47"/>
      <c r="FN590" s="47"/>
      <c r="FO590" s="47"/>
      <c r="FP590" s="47"/>
      <c r="FQ590" s="47"/>
      <c r="FR590" s="47"/>
      <c r="FS590" s="47"/>
      <c r="FT590" s="47"/>
    </row>
    <row r="591" spans="1:176" ht="15" customHeight="1">
      <c r="A591" s="47">
        <v>588</v>
      </c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47"/>
      <c r="ET591" s="47"/>
      <c r="EU591" s="47"/>
      <c r="EV591" s="47"/>
      <c r="EW591" s="47"/>
      <c r="EX591" s="47"/>
      <c r="EY591" s="47"/>
      <c r="EZ591" s="47"/>
      <c r="FA591" s="47"/>
      <c r="FB591" s="47"/>
      <c r="FC591" s="47"/>
      <c r="FD591" s="47"/>
      <c r="FE591" s="47"/>
      <c r="FF591" s="47"/>
      <c r="FG591" s="47"/>
      <c r="FH591" s="47"/>
      <c r="FI591" s="47"/>
      <c r="FJ591" s="47"/>
      <c r="FK591" s="47"/>
      <c r="FL591" s="47"/>
      <c r="FM591" s="47"/>
      <c r="FN591" s="47"/>
      <c r="FO591" s="47"/>
      <c r="FP591" s="47"/>
      <c r="FQ591" s="47"/>
      <c r="FR591" s="47"/>
      <c r="FS591" s="47"/>
      <c r="FT591" s="47"/>
    </row>
    <row r="592" spans="1:176" ht="15" customHeight="1">
      <c r="A592" s="47">
        <v>589</v>
      </c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47"/>
      <c r="ET592" s="47"/>
      <c r="EU592" s="47"/>
      <c r="EV592" s="47"/>
      <c r="EW592" s="47"/>
      <c r="EX592" s="47"/>
      <c r="EY592" s="47"/>
      <c r="EZ592" s="47"/>
      <c r="FA592" s="47"/>
      <c r="FB592" s="47"/>
      <c r="FC592" s="47"/>
      <c r="FD592" s="47"/>
      <c r="FE592" s="47"/>
      <c r="FF592" s="47"/>
      <c r="FG592" s="47"/>
      <c r="FH592" s="47"/>
      <c r="FI592" s="47"/>
      <c r="FJ592" s="47"/>
      <c r="FK592" s="47"/>
      <c r="FL592" s="47"/>
      <c r="FM592" s="47"/>
      <c r="FN592" s="47"/>
      <c r="FO592" s="47"/>
      <c r="FP592" s="47"/>
      <c r="FQ592" s="47"/>
      <c r="FR592" s="47"/>
      <c r="FS592" s="47"/>
      <c r="FT592" s="47"/>
    </row>
    <row r="593" spans="1:176" ht="15" customHeight="1">
      <c r="A593" s="47">
        <v>590</v>
      </c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47"/>
      <c r="ET593" s="47"/>
      <c r="EU593" s="47"/>
      <c r="EV593" s="47"/>
      <c r="EW593" s="47"/>
      <c r="EX593" s="47"/>
      <c r="EY593" s="47"/>
      <c r="EZ593" s="47"/>
      <c r="FA593" s="47"/>
      <c r="FB593" s="47"/>
      <c r="FC593" s="47"/>
      <c r="FD593" s="47"/>
      <c r="FE593" s="47"/>
      <c r="FF593" s="47"/>
      <c r="FG593" s="47"/>
      <c r="FH593" s="47"/>
      <c r="FI593" s="47"/>
      <c r="FJ593" s="47"/>
      <c r="FK593" s="47"/>
      <c r="FL593" s="47"/>
      <c r="FM593" s="47"/>
      <c r="FN593" s="47"/>
      <c r="FO593" s="47"/>
      <c r="FP593" s="47"/>
      <c r="FQ593" s="47"/>
      <c r="FR593" s="47"/>
      <c r="FS593" s="47"/>
      <c r="FT593" s="47"/>
    </row>
    <row r="594" spans="1:176" ht="15" customHeight="1">
      <c r="A594" s="47">
        <v>591</v>
      </c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47"/>
      <c r="ET594" s="47"/>
      <c r="EU594" s="47"/>
      <c r="EV594" s="47"/>
      <c r="EW594" s="47"/>
      <c r="EX594" s="47"/>
      <c r="EY594" s="47"/>
      <c r="EZ594" s="47"/>
      <c r="FA594" s="47"/>
      <c r="FB594" s="47"/>
      <c r="FC594" s="47"/>
      <c r="FD594" s="47"/>
      <c r="FE594" s="47"/>
      <c r="FF594" s="47"/>
      <c r="FG594" s="47"/>
      <c r="FH594" s="47"/>
      <c r="FI594" s="47"/>
      <c r="FJ594" s="47"/>
      <c r="FK594" s="47"/>
      <c r="FL594" s="47"/>
      <c r="FM594" s="47"/>
      <c r="FN594" s="47"/>
      <c r="FO594" s="47"/>
      <c r="FP594" s="47"/>
      <c r="FQ594" s="47"/>
      <c r="FR594" s="47"/>
      <c r="FS594" s="47"/>
      <c r="FT594" s="47"/>
    </row>
    <row r="595" spans="1:176" ht="15" customHeight="1">
      <c r="A595" s="47">
        <v>592</v>
      </c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47"/>
      <c r="ET595" s="47"/>
      <c r="EU595" s="47"/>
      <c r="EV595" s="47"/>
      <c r="EW595" s="47"/>
      <c r="EX595" s="47"/>
      <c r="EY595" s="47"/>
      <c r="EZ595" s="47"/>
      <c r="FA595" s="47"/>
      <c r="FB595" s="47"/>
      <c r="FC595" s="47"/>
      <c r="FD595" s="47"/>
      <c r="FE595" s="47"/>
      <c r="FF595" s="47"/>
      <c r="FG595" s="47"/>
      <c r="FH595" s="47"/>
      <c r="FI595" s="47"/>
      <c r="FJ595" s="47"/>
      <c r="FK595" s="47"/>
      <c r="FL595" s="47"/>
      <c r="FM595" s="47"/>
      <c r="FN595" s="47"/>
      <c r="FO595" s="47"/>
      <c r="FP595" s="47"/>
      <c r="FQ595" s="47"/>
      <c r="FR595" s="47"/>
      <c r="FS595" s="47"/>
      <c r="FT595" s="47"/>
    </row>
    <row r="596" spans="1:176" ht="15" customHeight="1">
      <c r="A596" s="47">
        <v>593</v>
      </c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47"/>
      <c r="ET596" s="47"/>
      <c r="EU596" s="47"/>
      <c r="EV596" s="47"/>
      <c r="EW596" s="47"/>
      <c r="EX596" s="47"/>
      <c r="EY596" s="47"/>
      <c r="EZ596" s="47"/>
      <c r="FA596" s="47"/>
      <c r="FB596" s="47"/>
      <c r="FC596" s="47"/>
      <c r="FD596" s="47"/>
      <c r="FE596" s="47"/>
      <c r="FF596" s="47"/>
      <c r="FG596" s="47"/>
      <c r="FH596" s="47"/>
      <c r="FI596" s="47"/>
      <c r="FJ596" s="47"/>
      <c r="FK596" s="47"/>
      <c r="FL596" s="47"/>
      <c r="FM596" s="47"/>
      <c r="FN596" s="47"/>
      <c r="FO596" s="47"/>
      <c r="FP596" s="47"/>
      <c r="FQ596" s="47"/>
      <c r="FR596" s="47"/>
      <c r="FS596" s="47"/>
      <c r="FT596" s="47"/>
    </row>
    <row r="597" spans="1:176" ht="15" customHeight="1">
      <c r="A597" s="47">
        <v>594</v>
      </c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47"/>
      <c r="ET597" s="47"/>
      <c r="EU597" s="47"/>
      <c r="EV597" s="47"/>
      <c r="EW597" s="47"/>
      <c r="EX597" s="47"/>
      <c r="EY597" s="47"/>
      <c r="EZ597" s="47"/>
      <c r="FA597" s="47"/>
      <c r="FB597" s="47"/>
      <c r="FC597" s="47"/>
      <c r="FD597" s="47"/>
      <c r="FE597" s="47"/>
      <c r="FF597" s="47"/>
      <c r="FG597" s="47"/>
      <c r="FH597" s="47"/>
      <c r="FI597" s="47"/>
      <c r="FJ597" s="47"/>
      <c r="FK597" s="47"/>
      <c r="FL597" s="47"/>
      <c r="FM597" s="47"/>
      <c r="FN597" s="47"/>
      <c r="FO597" s="47"/>
      <c r="FP597" s="47"/>
      <c r="FQ597" s="47"/>
      <c r="FR597" s="47"/>
      <c r="FS597" s="47"/>
      <c r="FT597" s="47"/>
    </row>
    <row r="598" spans="1:176" ht="15" customHeight="1">
      <c r="A598" s="47">
        <v>595</v>
      </c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47"/>
      <c r="ET598" s="47"/>
      <c r="EU598" s="47"/>
      <c r="EV598" s="47"/>
      <c r="EW598" s="47"/>
      <c r="EX598" s="47"/>
      <c r="EY598" s="47"/>
      <c r="EZ598" s="47"/>
      <c r="FA598" s="47"/>
      <c r="FB598" s="47"/>
      <c r="FC598" s="47"/>
      <c r="FD598" s="47"/>
      <c r="FE598" s="47"/>
      <c r="FF598" s="47"/>
      <c r="FG598" s="47"/>
      <c r="FH598" s="47"/>
      <c r="FI598" s="47"/>
      <c r="FJ598" s="47"/>
      <c r="FK598" s="47"/>
      <c r="FL598" s="47"/>
      <c r="FM598" s="47"/>
      <c r="FN598" s="47"/>
      <c r="FO598" s="47"/>
      <c r="FP598" s="47"/>
      <c r="FQ598" s="47"/>
      <c r="FR598" s="47"/>
      <c r="FS598" s="47"/>
      <c r="FT598" s="47"/>
    </row>
    <row r="599" spans="1:176" ht="15" customHeight="1">
      <c r="A599" s="47">
        <v>596</v>
      </c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47"/>
      <c r="ET599" s="47"/>
      <c r="EU599" s="47"/>
      <c r="EV599" s="47"/>
      <c r="EW599" s="47"/>
      <c r="EX599" s="47"/>
      <c r="EY599" s="47"/>
      <c r="EZ599" s="47"/>
      <c r="FA599" s="47"/>
      <c r="FB599" s="47"/>
      <c r="FC599" s="47"/>
      <c r="FD599" s="47"/>
      <c r="FE599" s="47"/>
      <c r="FF599" s="47"/>
      <c r="FG599" s="47"/>
      <c r="FH599" s="47"/>
      <c r="FI599" s="47"/>
      <c r="FJ599" s="47"/>
      <c r="FK599" s="47"/>
      <c r="FL599" s="47"/>
      <c r="FM599" s="47"/>
      <c r="FN599" s="47"/>
      <c r="FO599" s="47"/>
      <c r="FP599" s="47"/>
      <c r="FQ599" s="47"/>
      <c r="FR599" s="47"/>
      <c r="FS599" s="47"/>
      <c r="FT599" s="47"/>
    </row>
    <row r="600" spans="1:176" ht="15" customHeight="1">
      <c r="A600" s="47">
        <v>597</v>
      </c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47"/>
      <c r="ET600" s="47"/>
      <c r="EU600" s="47"/>
      <c r="EV600" s="47"/>
      <c r="EW600" s="47"/>
      <c r="EX600" s="47"/>
      <c r="EY600" s="47"/>
      <c r="EZ600" s="47"/>
      <c r="FA600" s="47"/>
      <c r="FB600" s="47"/>
      <c r="FC600" s="47"/>
      <c r="FD600" s="47"/>
      <c r="FE600" s="47"/>
      <c r="FF600" s="47"/>
      <c r="FG600" s="47"/>
      <c r="FH600" s="47"/>
      <c r="FI600" s="47"/>
      <c r="FJ600" s="47"/>
      <c r="FK600" s="47"/>
      <c r="FL600" s="47"/>
      <c r="FM600" s="47"/>
      <c r="FN600" s="47"/>
      <c r="FO600" s="47"/>
      <c r="FP600" s="47"/>
      <c r="FQ600" s="47"/>
      <c r="FR600" s="47"/>
      <c r="FS600" s="47"/>
      <c r="FT600" s="47"/>
    </row>
    <row r="601" spans="1:176" ht="15" customHeight="1">
      <c r="A601" s="47">
        <v>598</v>
      </c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47"/>
      <c r="ET601" s="47"/>
      <c r="EU601" s="47"/>
      <c r="EV601" s="47"/>
      <c r="EW601" s="47"/>
      <c r="EX601" s="47"/>
      <c r="EY601" s="47"/>
      <c r="EZ601" s="47"/>
      <c r="FA601" s="47"/>
      <c r="FB601" s="47"/>
      <c r="FC601" s="47"/>
      <c r="FD601" s="47"/>
      <c r="FE601" s="47"/>
      <c r="FF601" s="47"/>
      <c r="FG601" s="47"/>
      <c r="FH601" s="47"/>
      <c r="FI601" s="47"/>
      <c r="FJ601" s="47"/>
      <c r="FK601" s="47"/>
      <c r="FL601" s="47"/>
      <c r="FM601" s="47"/>
      <c r="FN601" s="47"/>
      <c r="FO601" s="47"/>
      <c r="FP601" s="47"/>
      <c r="FQ601" s="47"/>
      <c r="FR601" s="47"/>
      <c r="FS601" s="47"/>
      <c r="FT601" s="47"/>
    </row>
    <row r="602" spans="1:176" ht="15" customHeight="1">
      <c r="A602" s="47">
        <v>599</v>
      </c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47"/>
      <c r="ET602" s="47"/>
      <c r="EU602" s="47"/>
      <c r="EV602" s="47"/>
      <c r="EW602" s="47"/>
      <c r="EX602" s="47"/>
      <c r="EY602" s="47"/>
      <c r="EZ602" s="47"/>
      <c r="FA602" s="47"/>
      <c r="FB602" s="47"/>
      <c r="FC602" s="47"/>
      <c r="FD602" s="47"/>
      <c r="FE602" s="47"/>
      <c r="FF602" s="47"/>
      <c r="FG602" s="47"/>
      <c r="FH602" s="47"/>
      <c r="FI602" s="47"/>
      <c r="FJ602" s="47"/>
      <c r="FK602" s="47"/>
      <c r="FL602" s="47"/>
      <c r="FM602" s="47"/>
      <c r="FN602" s="47"/>
      <c r="FO602" s="47"/>
      <c r="FP602" s="47"/>
      <c r="FQ602" s="47"/>
      <c r="FR602" s="47"/>
      <c r="FS602" s="47"/>
      <c r="FT602" s="47"/>
    </row>
    <row r="603" spans="1:176" ht="15" customHeight="1">
      <c r="A603" s="47">
        <v>600</v>
      </c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47"/>
      <c r="ET603" s="47"/>
      <c r="EU603" s="47"/>
      <c r="EV603" s="47"/>
      <c r="EW603" s="47"/>
      <c r="EX603" s="47"/>
      <c r="EY603" s="47"/>
      <c r="EZ603" s="47"/>
      <c r="FA603" s="47"/>
      <c r="FB603" s="47"/>
      <c r="FC603" s="47"/>
      <c r="FD603" s="47"/>
      <c r="FE603" s="47"/>
      <c r="FF603" s="47"/>
      <c r="FG603" s="47"/>
      <c r="FH603" s="47"/>
      <c r="FI603" s="47"/>
      <c r="FJ603" s="47"/>
      <c r="FK603" s="47"/>
      <c r="FL603" s="47"/>
      <c r="FM603" s="47"/>
      <c r="FN603" s="47"/>
      <c r="FO603" s="47"/>
      <c r="FP603" s="47"/>
      <c r="FQ603" s="47"/>
      <c r="FR603" s="47"/>
      <c r="FS603" s="47"/>
      <c r="FT603" s="47"/>
    </row>
    <row r="604" spans="1:176" ht="15" customHeight="1">
      <c r="A604" s="47">
        <v>601</v>
      </c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47"/>
      <c r="ET604" s="47"/>
      <c r="EU604" s="47"/>
      <c r="EV604" s="47"/>
      <c r="EW604" s="47"/>
      <c r="EX604" s="47"/>
      <c r="EY604" s="47"/>
      <c r="EZ604" s="47"/>
      <c r="FA604" s="47"/>
      <c r="FB604" s="47"/>
      <c r="FC604" s="47"/>
      <c r="FD604" s="47"/>
      <c r="FE604" s="47"/>
      <c r="FF604" s="47"/>
      <c r="FG604" s="47"/>
      <c r="FH604" s="47"/>
      <c r="FI604" s="47"/>
      <c r="FJ604" s="47"/>
      <c r="FK604" s="47"/>
      <c r="FL604" s="47"/>
      <c r="FM604" s="47"/>
      <c r="FN604" s="47"/>
      <c r="FO604" s="47"/>
      <c r="FP604" s="47"/>
      <c r="FQ604" s="47"/>
      <c r="FR604" s="47"/>
      <c r="FS604" s="47"/>
      <c r="FT604" s="47"/>
    </row>
    <row r="605" spans="1:176" ht="15" customHeight="1">
      <c r="A605" s="47">
        <v>602</v>
      </c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47"/>
      <c r="ET605" s="47"/>
      <c r="EU605" s="47"/>
      <c r="EV605" s="47"/>
      <c r="EW605" s="47"/>
      <c r="EX605" s="47"/>
      <c r="EY605" s="47"/>
      <c r="EZ605" s="47"/>
      <c r="FA605" s="47"/>
      <c r="FB605" s="47"/>
      <c r="FC605" s="47"/>
      <c r="FD605" s="47"/>
      <c r="FE605" s="47"/>
      <c r="FF605" s="47"/>
      <c r="FG605" s="47"/>
      <c r="FH605" s="47"/>
      <c r="FI605" s="47"/>
      <c r="FJ605" s="47"/>
      <c r="FK605" s="47"/>
      <c r="FL605" s="47"/>
      <c r="FM605" s="47"/>
      <c r="FN605" s="47"/>
      <c r="FO605" s="47"/>
      <c r="FP605" s="47"/>
      <c r="FQ605" s="47"/>
      <c r="FR605" s="47"/>
      <c r="FS605" s="47"/>
      <c r="FT605" s="47"/>
    </row>
    <row r="606" spans="1:176" ht="15" customHeight="1">
      <c r="A606" s="47">
        <v>603</v>
      </c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47"/>
      <c r="ET606" s="47"/>
      <c r="EU606" s="47"/>
      <c r="EV606" s="47"/>
      <c r="EW606" s="47"/>
      <c r="EX606" s="47"/>
      <c r="EY606" s="47"/>
      <c r="EZ606" s="47"/>
      <c r="FA606" s="47"/>
      <c r="FB606" s="47"/>
      <c r="FC606" s="47"/>
      <c r="FD606" s="47"/>
      <c r="FE606" s="47"/>
      <c r="FF606" s="47"/>
      <c r="FG606" s="47"/>
      <c r="FH606" s="47"/>
      <c r="FI606" s="47"/>
      <c r="FJ606" s="47"/>
      <c r="FK606" s="47"/>
      <c r="FL606" s="47"/>
      <c r="FM606" s="47"/>
      <c r="FN606" s="47"/>
      <c r="FO606" s="47"/>
      <c r="FP606" s="47"/>
      <c r="FQ606" s="47"/>
      <c r="FR606" s="47"/>
      <c r="FS606" s="47"/>
      <c r="FT606" s="47"/>
    </row>
    <row r="607" spans="1:176" ht="15" customHeight="1">
      <c r="A607" s="47">
        <v>604</v>
      </c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47"/>
      <c r="ET607" s="47"/>
      <c r="EU607" s="47"/>
      <c r="EV607" s="47"/>
      <c r="EW607" s="47"/>
      <c r="EX607" s="47"/>
      <c r="EY607" s="47"/>
      <c r="EZ607" s="47"/>
      <c r="FA607" s="47"/>
      <c r="FB607" s="47"/>
      <c r="FC607" s="47"/>
      <c r="FD607" s="47"/>
      <c r="FE607" s="47"/>
      <c r="FF607" s="47"/>
      <c r="FG607" s="47"/>
      <c r="FH607" s="47"/>
      <c r="FI607" s="47"/>
      <c r="FJ607" s="47"/>
      <c r="FK607" s="47"/>
      <c r="FL607" s="47"/>
      <c r="FM607" s="47"/>
      <c r="FN607" s="47"/>
      <c r="FO607" s="47"/>
      <c r="FP607" s="47"/>
      <c r="FQ607" s="47"/>
      <c r="FR607" s="47"/>
      <c r="FS607" s="47"/>
      <c r="FT607" s="47"/>
    </row>
    <row r="608" spans="1:176" ht="15" customHeight="1">
      <c r="A608" s="47">
        <v>605</v>
      </c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47"/>
      <c r="ET608" s="47"/>
      <c r="EU608" s="47"/>
      <c r="EV608" s="47"/>
      <c r="EW608" s="47"/>
      <c r="EX608" s="47"/>
      <c r="EY608" s="47"/>
      <c r="EZ608" s="47"/>
      <c r="FA608" s="47"/>
      <c r="FB608" s="47"/>
      <c r="FC608" s="47"/>
      <c r="FD608" s="47"/>
      <c r="FE608" s="47"/>
      <c r="FF608" s="47"/>
      <c r="FG608" s="47"/>
      <c r="FH608" s="47"/>
      <c r="FI608" s="47"/>
      <c r="FJ608" s="47"/>
      <c r="FK608" s="47"/>
      <c r="FL608" s="47"/>
      <c r="FM608" s="47"/>
      <c r="FN608" s="47"/>
      <c r="FO608" s="47"/>
      <c r="FP608" s="47"/>
      <c r="FQ608" s="47"/>
      <c r="FR608" s="47"/>
      <c r="FS608" s="47"/>
      <c r="FT608" s="47"/>
    </row>
    <row r="609" spans="1:176" ht="15" customHeight="1">
      <c r="A609" s="47">
        <v>606</v>
      </c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47"/>
      <c r="ET609" s="47"/>
      <c r="EU609" s="47"/>
      <c r="EV609" s="47"/>
      <c r="EW609" s="47"/>
      <c r="EX609" s="47"/>
      <c r="EY609" s="47"/>
      <c r="EZ609" s="47"/>
      <c r="FA609" s="47"/>
      <c r="FB609" s="47"/>
      <c r="FC609" s="47"/>
      <c r="FD609" s="47"/>
      <c r="FE609" s="47"/>
      <c r="FF609" s="47"/>
      <c r="FG609" s="47"/>
      <c r="FH609" s="47"/>
      <c r="FI609" s="47"/>
      <c r="FJ609" s="47"/>
      <c r="FK609" s="47"/>
      <c r="FL609" s="47"/>
      <c r="FM609" s="47"/>
      <c r="FN609" s="47"/>
      <c r="FO609" s="47"/>
      <c r="FP609" s="47"/>
      <c r="FQ609" s="47"/>
      <c r="FR609" s="47"/>
      <c r="FS609" s="47"/>
      <c r="FT609" s="47"/>
    </row>
    <row r="610" spans="1:176" ht="15" customHeight="1">
      <c r="A610" s="47">
        <v>607</v>
      </c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47"/>
      <c r="ET610" s="47"/>
      <c r="EU610" s="47"/>
      <c r="EV610" s="47"/>
      <c r="EW610" s="47"/>
      <c r="EX610" s="47"/>
      <c r="EY610" s="47"/>
      <c r="EZ610" s="47"/>
      <c r="FA610" s="47"/>
      <c r="FB610" s="47"/>
      <c r="FC610" s="47"/>
      <c r="FD610" s="47"/>
      <c r="FE610" s="47"/>
      <c r="FF610" s="47"/>
      <c r="FG610" s="47"/>
      <c r="FH610" s="47"/>
      <c r="FI610" s="47"/>
      <c r="FJ610" s="47"/>
      <c r="FK610" s="47"/>
      <c r="FL610" s="47"/>
      <c r="FM610" s="47"/>
      <c r="FN610" s="47"/>
      <c r="FO610" s="47"/>
      <c r="FP610" s="47"/>
      <c r="FQ610" s="47"/>
      <c r="FR610" s="47"/>
      <c r="FS610" s="47"/>
      <c r="FT610" s="47"/>
    </row>
    <row r="611" spans="1:176" ht="15" customHeight="1">
      <c r="A611" s="47">
        <v>608</v>
      </c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47"/>
      <c r="ET611" s="47"/>
      <c r="EU611" s="47"/>
      <c r="EV611" s="47"/>
      <c r="EW611" s="47"/>
      <c r="EX611" s="47"/>
      <c r="EY611" s="47"/>
      <c r="EZ611" s="47"/>
      <c r="FA611" s="47"/>
      <c r="FB611" s="47"/>
      <c r="FC611" s="47"/>
      <c r="FD611" s="47"/>
      <c r="FE611" s="47"/>
      <c r="FF611" s="47"/>
      <c r="FG611" s="47"/>
      <c r="FH611" s="47"/>
      <c r="FI611" s="47"/>
      <c r="FJ611" s="47"/>
      <c r="FK611" s="47"/>
      <c r="FL611" s="47"/>
      <c r="FM611" s="47"/>
      <c r="FN611" s="47"/>
      <c r="FO611" s="47"/>
      <c r="FP611" s="47"/>
      <c r="FQ611" s="47"/>
      <c r="FR611" s="47"/>
      <c r="FS611" s="47"/>
      <c r="FT611" s="47"/>
    </row>
    <row r="612" spans="1:176" ht="15" customHeight="1">
      <c r="A612" s="47">
        <v>609</v>
      </c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47"/>
      <c r="ET612" s="47"/>
      <c r="EU612" s="47"/>
      <c r="EV612" s="47"/>
      <c r="EW612" s="47"/>
      <c r="EX612" s="47"/>
      <c r="EY612" s="47"/>
      <c r="EZ612" s="47"/>
      <c r="FA612" s="47"/>
      <c r="FB612" s="47"/>
      <c r="FC612" s="47"/>
      <c r="FD612" s="47"/>
      <c r="FE612" s="47"/>
      <c r="FF612" s="47"/>
      <c r="FG612" s="47"/>
      <c r="FH612" s="47"/>
      <c r="FI612" s="47"/>
      <c r="FJ612" s="47"/>
      <c r="FK612" s="47"/>
      <c r="FL612" s="47"/>
      <c r="FM612" s="47"/>
      <c r="FN612" s="47"/>
      <c r="FO612" s="47"/>
      <c r="FP612" s="47"/>
      <c r="FQ612" s="47"/>
      <c r="FR612" s="47"/>
      <c r="FS612" s="47"/>
      <c r="FT612" s="47"/>
    </row>
    <row r="613" spans="1:176" ht="15" customHeight="1">
      <c r="A613" s="47">
        <v>610</v>
      </c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47"/>
      <c r="ET613" s="47"/>
      <c r="EU613" s="47"/>
      <c r="EV613" s="47"/>
      <c r="EW613" s="47"/>
      <c r="EX613" s="47"/>
      <c r="EY613" s="47"/>
      <c r="EZ613" s="47"/>
      <c r="FA613" s="47"/>
      <c r="FB613" s="47"/>
      <c r="FC613" s="47"/>
      <c r="FD613" s="47"/>
      <c r="FE613" s="47"/>
      <c r="FF613" s="47"/>
      <c r="FG613" s="47"/>
      <c r="FH613" s="47"/>
      <c r="FI613" s="47"/>
      <c r="FJ613" s="47"/>
      <c r="FK613" s="47"/>
      <c r="FL613" s="47"/>
      <c r="FM613" s="47"/>
      <c r="FN613" s="47"/>
      <c r="FO613" s="47"/>
      <c r="FP613" s="47"/>
      <c r="FQ613" s="47"/>
      <c r="FR613" s="47"/>
      <c r="FS613" s="47"/>
      <c r="FT613" s="47"/>
    </row>
    <row r="614" spans="1:176" ht="15" customHeight="1">
      <c r="A614" s="47">
        <v>611</v>
      </c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  <c r="EB614" s="47"/>
      <c r="EC614" s="47"/>
      <c r="ED614" s="47"/>
      <c r="EE614" s="47"/>
      <c r="EF614" s="47"/>
      <c r="EG614" s="47"/>
      <c r="EH614" s="47"/>
      <c r="EI614" s="47"/>
      <c r="EJ614" s="47"/>
      <c r="EK614" s="47"/>
      <c r="EL614" s="47"/>
      <c r="EM614" s="47"/>
      <c r="EN614" s="47"/>
      <c r="EO614" s="47"/>
      <c r="EP614" s="47"/>
      <c r="EQ614" s="47"/>
      <c r="ER614" s="47"/>
      <c r="ES614" s="47"/>
      <c r="ET614" s="47"/>
      <c r="EU614" s="47"/>
      <c r="EV614" s="47"/>
      <c r="EW614" s="47"/>
      <c r="EX614" s="47"/>
      <c r="EY614" s="47"/>
      <c r="EZ614" s="47"/>
      <c r="FA614" s="47"/>
      <c r="FB614" s="47"/>
      <c r="FC614" s="47"/>
      <c r="FD614" s="47"/>
      <c r="FE614" s="47"/>
      <c r="FF614" s="47"/>
      <c r="FG614" s="47"/>
      <c r="FH614" s="47"/>
      <c r="FI614" s="47"/>
      <c r="FJ614" s="47"/>
      <c r="FK614" s="47"/>
      <c r="FL614" s="47"/>
      <c r="FM614" s="47"/>
      <c r="FN614" s="47"/>
      <c r="FO614" s="47"/>
      <c r="FP614" s="47"/>
      <c r="FQ614" s="47"/>
      <c r="FR614" s="47"/>
      <c r="FS614" s="47"/>
      <c r="FT614" s="47"/>
    </row>
    <row r="615" spans="1:176" ht="15" customHeight="1">
      <c r="A615" s="47">
        <v>612</v>
      </c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  <c r="EB615" s="47"/>
      <c r="EC615" s="47"/>
      <c r="ED615" s="47"/>
      <c r="EE615" s="47"/>
      <c r="EF615" s="47"/>
      <c r="EG615" s="47"/>
      <c r="EH615" s="47"/>
      <c r="EI615" s="47"/>
      <c r="EJ615" s="47"/>
      <c r="EK615" s="47"/>
      <c r="EL615" s="47"/>
      <c r="EM615" s="47"/>
      <c r="EN615" s="47"/>
      <c r="EO615" s="47"/>
      <c r="EP615" s="47"/>
      <c r="EQ615" s="47"/>
      <c r="ER615" s="47"/>
      <c r="ES615" s="47"/>
      <c r="ET615" s="47"/>
      <c r="EU615" s="47"/>
      <c r="EV615" s="47"/>
      <c r="EW615" s="47"/>
      <c r="EX615" s="47"/>
      <c r="EY615" s="47"/>
      <c r="EZ615" s="47"/>
      <c r="FA615" s="47"/>
      <c r="FB615" s="47"/>
      <c r="FC615" s="47"/>
      <c r="FD615" s="47"/>
      <c r="FE615" s="47"/>
      <c r="FF615" s="47"/>
      <c r="FG615" s="47"/>
      <c r="FH615" s="47"/>
      <c r="FI615" s="47"/>
      <c r="FJ615" s="47"/>
      <c r="FK615" s="47"/>
      <c r="FL615" s="47"/>
      <c r="FM615" s="47"/>
      <c r="FN615" s="47"/>
      <c r="FO615" s="47"/>
      <c r="FP615" s="47"/>
      <c r="FQ615" s="47"/>
      <c r="FR615" s="47"/>
      <c r="FS615" s="47"/>
      <c r="FT615" s="47"/>
    </row>
    <row r="616" spans="1:176" ht="15" customHeight="1">
      <c r="A616" s="47">
        <v>613</v>
      </c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  <c r="EB616" s="47"/>
      <c r="EC616" s="47"/>
      <c r="ED616" s="47"/>
      <c r="EE616" s="47"/>
      <c r="EF616" s="47"/>
      <c r="EG616" s="47"/>
      <c r="EH616" s="47"/>
      <c r="EI616" s="47"/>
      <c r="EJ616" s="47"/>
      <c r="EK616" s="47"/>
      <c r="EL616" s="47"/>
      <c r="EM616" s="47"/>
      <c r="EN616" s="47"/>
      <c r="EO616" s="47"/>
      <c r="EP616" s="47"/>
      <c r="EQ616" s="47"/>
      <c r="ER616" s="47"/>
      <c r="ES616" s="47"/>
      <c r="ET616" s="47"/>
      <c r="EU616" s="47"/>
      <c r="EV616" s="47"/>
      <c r="EW616" s="47"/>
      <c r="EX616" s="47"/>
      <c r="EY616" s="47"/>
      <c r="EZ616" s="47"/>
      <c r="FA616" s="47"/>
      <c r="FB616" s="47"/>
      <c r="FC616" s="47"/>
      <c r="FD616" s="47"/>
      <c r="FE616" s="47"/>
      <c r="FF616" s="47"/>
      <c r="FG616" s="47"/>
      <c r="FH616" s="47"/>
      <c r="FI616" s="47"/>
      <c r="FJ616" s="47"/>
      <c r="FK616" s="47"/>
      <c r="FL616" s="47"/>
      <c r="FM616" s="47"/>
      <c r="FN616" s="47"/>
      <c r="FO616" s="47"/>
      <c r="FP616" s="47"/>
      <c r="FQ616" s="47"/>
      <c r="FR616" s="47"/>
      <c r="FS616" s="47"/>
      <c r="FT616" s="47"/>
    </row>
    <row r="617" spans="1:176" ht="15" customHeight="1">
      <c r="A617" s="47">
        <v>614</v>
      </c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47"/>
      <c r="CX617" s="47"/>
      <c r="CY617" s="47"/>
      <c r="CZ617" s="47"/>
      <c r="DA617" s="47"/>
      <c r="DB617" s="47"/>
      <c r="DC617" s="47"/>
      <c r="DD617" s="47"/>
      <c r="DE617" s="47"/>
      <c r="DF617" s="47"/>
      <c r="DG617" s="47"/>
      <c r="DH617" s="47"/>
      <c r="DI617" s="47"/>
      <c r="DJ617" s="47"/>
      <c r="DK617" s="47"/>
      <c r="DL617" s="47"/>
      <c r="DM617" s="47"/>
      <c r="DN617" s="47"/>
      <c r="DO617" s="47"/>
      <c r="DP617" s="47"/>
      <c r="DQ617" s="47"/>
      <c r="DR617" s="47"/>
      <c r="DS617" s="47"/>
      <c r="DT617" s="47"/>
      <c r="DU617" s="47"/>
      <c r="DV617" s="47"/>
      <c r="DW617" s="47"/>
      <c r="DX617" s="47"/>
      <c r="DY617" s="47"/>
      <c r="DZ617" s="47"/>
      <c r="EA617" s="47"/>
      <c r="EB617" s="47"/>
      <c r="EC617" s="47"/>
      <c r="ED617" s="47"/>
      <c r="EE617" s="47"/>
      <c r="EF617" s="47"/>
      <c r="EG617" s="47"/>
      <c r="EH617" s="47"/>
      <c r="EI617" s="47"/>
      <c r="EJ617" s="47"/>
      <c r="EK617" s="47"/>
      <c r="EL617" s="47"/>
      <c r="EM617" s="47"/>
      <c r="EN617" s="47"/>
      <c r="EO617" s="47"/>
      <c r="EP617" s="47"/>
      <c r="EQ617" s="47"/>
      <c r="ER617" s="47"/>
      <c r="ES617" s="47"/>
      <c r="ET617" s="47"/>
      <c r="EU617" s="47"/>
      <c r="EV617" s="47"/>
      <c r="EW617" s="47"/>
      <c r="EX617" s="47"/>
      <c r="EY617" s="47"/>
      <c r="EZ617" s="47"/>
      <c r="FA617" s="47"/>
      <c r="FB617" s="47"/>
      <c r="FC617" s="47"/>
      <c r="FD617" s="47"/>
      <c r="FE617" s="47"/>
      <c r="FF617" s="47"/>
      <c r="FG617" s="47"/>
      <c r="FH617" s="47"/>
      <c r="FI617" s="47"/>
      <c r="FJ617" s="47"/>
      <c r="FK617" s="47"/>
      <c r="FL617" s="47"/>
      <c r="FM617" s="47"/>
      <c r="FN617" s="47"/>
      <c r="FO617" s="47"/>
      <c r="FP617" s="47"/>
      <c r="FQ617" s="47"/>
      <c r="FR617" s="47"/>
      <c r="FS617" s="47"/>
      <c r="FT617" s="47"/>
    </row>
    <row r="618" spans="1:176" ht="15" customHeight="1">
      <c r="A618" s="47">
        <v>615</v>
      </c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47"/>
      <c r="CX618" s="47"/>
      <c r="CY618" s="47"/>
      <c r="CZ618" s="47"/>
      <c r="DA618" s="47"/>
      <c r="DB618" s="47"/>
      <c r="DC618" s="47"/>
      <c r="DD618" s="47"/>
      <c r="DE618" s="47"/>
      <c r="DF618" s="47"/>
      <c r="DG618" s="47"/>
      <c r="DH618" s="47"/>
      <c r="DI618" s="47"/>
      <c r="DJ618" s="47"/>
      <c r="DK618" s="47"/>
      <c r="DL618" s="47"/>
      <c r="DM618" s="47"/>
      <c r="DN618" s="47"/>
      <c r="DO618" s="47"/>
      <c r="DP618" s="47"/>
      <c r="DQ618" s="47"/>
      <c r="DR618" s="47"/>
      <c r="DS618" s="47"/>
      <c r="DT618" s="47"/>
      <c r="DU618" s="47"/>
      <c r="DV618" s="47"/>
      <c r="DW618" s="47"/>
      <c r="DX618" s="47"/>
      <c r="DY618" s="47"/>
      <c r="DZ618" s="47"/>
      <c r="EA618" s="47"/>
      <c r="EB618" s="47"/>
      <c r="EC618" s="47"/>
      <c r="ED618" s="47"/>
      <c r="EE618" s="47"/>
      <c r="EF618" s="47"/>
      <c r="EG618" s="47"/>
      <c r="EH618" s="47"/>
      <c r="EI618" s="47"/>
      <c r="EJ618" s="47"/>
      <c r="EK618" s="47"/>
      <c r="EL618" s="47"/>
      <c r="EM618" s="47"/>
      <c r="EN618" s="47"/>
      <c r="EO618" s="47"/>
      <c r="EP618" s="47"/>
      <c r="EQ618" s="47"/>
      <c r="ER618" s="47"/>
      <c r="ES618" s="47"/>
      <c r="ET618" s="47"/>
      <c r="EU618" s="47"/>
      <c r="EV618" s="47"/>
      <c r="EW618" s="47"/>
      <c r="EX618" s="47"/>
      <c r="EY618" s="47"/>
      <c r="EZ618" s="47"/>
      <c r="FA618" s="47"/>
      <c r="FB618" s="47"/>
      <c r="FC618" s="47"/>
      <c r="FD618" s="47"/>
      <c r="FE618" s="47"/>
      <c r="FF618" s="47"/>
      <c r="FG618" s="47"/>
      <c r="FH618" s="47"/>
      <c r="FI618" s="47"/>
      <c r="FJ618" s="47"/>
      <c r="FK618" s="47"/>
      <c r="FL618" s="47"/>
      <c r="FM618" s="47"/>
      <c r="FN618" s="47"/>
      <c r="FO618" s="47"/>
      <c r="FP618" s="47"/>
      <c r="FQ618" s="47"/>
      <c r="FR618" s="47"/>
      <c r="FS618" s="47"/>
      <c r="FT618" s="47"/>
    </row>
    <row r="619" spans="1:176" ht="15" customHeight="1">
      <c r="A619" s="47">
        <v>616</v>
      </c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47"/>
      <c r="CX619" s="47"/>
      <c r="CY619" s="47"/>
      <c r="CZ619" s="47"/>
      <c r="DA619" s="47"/>
      <c r="DB619" s="47"/>
      <c r="DC619" s="47"/>
      <c r="DD619" s="47"/>
      <c r="DE619" s="47"/>
      <c r="DF619" s="47"/>
      <c r="DG619" s="47"/>
      <c r="DH619" s="47"/>
      <c r="DI619" s="47"/>
      <c r="DJ619" s="47"/>
      <c r="DK619" s="47"/>
      <c r="DL619" s="47"/>
      <c r="DM619" s="47"/>
      <c r="DN619" s="47"/>
      <c r="DO619" s="47"/>
      <c r="DP619" s="47"/>
      <c r="DQ619" s="47"/>
      <c r="DR619" s="47"/>
      <c r="DS619" s="47"/>
      <c r="DT619" s="47"/>
      <c r="DU619" s="47"/>
      <c r="DV619" s="47"/>
      <c r="DW619" s="47"/>
      <c r="DX619" s="47"/>
      <c r="DY619" s="47"/>
      <c r="DZ619" s="47"/>
      <c r="EA619" s="47"/>
      <c r="EB619" s="47"/>
      <c r="EC619" s="47"/>
      <c r="ED619" s="47"/>
      <c r="EE619" s="47"/>
      <c r="EF619" s="47"/>
      <c r="EG619" s="47"/>
      <c r="EH619" s="47"/>
      <c r="EI619" s="47"/>
      <c r="EJ619" s="47"/>
      <c r="EK619" s="47"/>
      <c r="EL619" s="47"/>
      <c r="EM619" s="47"/>
      <c r="EN619" s="47"/>
      <c r="EO619" s="47"/>
      <c r="EP619" s="47"/>
      <c r="EQ619" s="47"/>
      <c r="ER619" s="47"/>
      <c r="ES619" s="47"/>
      <c r="ET619" s="47"/>
      <c r="EU619" s="47"/>
      <c r="EV619" s="47"/>
      <c r="EW619" s="47"/>
      <c r="EX619" s="47"/>
      <c r="EY619" s="47"/>
      <c r="EZ619" s="47"/>
      <c r="FA619" s="47"/>
      <c r="FB619" s="47"/>
      <c r="FC619" s="47"/>
      <c r="FD619" s="47"/>
      <c r="FE619" s="47"/>
      <c r="FF619" s="47"/>
      <c r="FG619" s="47"/>
      <c r="FH619" s="47"/>
      <c r="FI619" s="47"/>
      <c r="FJ619" s="47"/>
      <c r="FK619" s="47"/>
      <c r="FL619" s="47"/>
      <c r="FM619" s="47"/>
      <c r="FN619" s="47"/>
      <c r="FO619" s="47"/>
      <c r="FP619" s="47"/>
      <c r="FQ619" s="47"/>
      <c r="FR619" s="47"/>
      <c r="FS619" s="47"/>
      <c r="FT619" s="47"/>
    </row>
    <row r="620" spans="1:176" ht="15" customHeight="1">
      <c r="A620" s="47">
        <v>617</v>
      </c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47"/>
      <c r="CX620" s="47"/>
      <c r="CY620" s="47"/>
      <c r="CZ620" s="47"/>
      <c r="DA620" s="47"/>
      <c r="DB620" s="47"/>
      <c r="DC620" s="47"/>
      <c r="DD620" s="47"/>
      <c r="DE620" s="47"/>
      <c r="DF620" s="47"/>
      <c r="DG620" s="47"/>
      <c r="DH620" s="47"/>
      <c r="DI620" s="47"/>
      <c r="DJ620" s="47"/>
      <c r="DK620" s="47"/>
      <c r="DL620" s="47"/>
      <c r="DM620" s="47"/>
      <c r="DN620" s="47"/>
      <c r="DO620" s="47"/>
      <c r="DP620" s="47"/>
      <c r="DQ620" s="47"/>
      <c r="DR620" s="47"/>
      <c r="DS620" s="47"/>
      <c r="DT620" s="47"/>
      <c r="DU620" s="47"/>
      <c r="DV620" s="47"/>
      <c r="DW620" s="47"/>
      <c r="DX620" s="47"/>
      <c r="DY620" s="47"/>
      <c r="DZ620" s="47"/>
      <c r="EA620" s="47"/>
      <c r="EB620" s="47"/>
      <c r="EC620" s="47"/>
      <c r="ED620" s="47"/>
      <c r="EE620" s="47"/>
      <c r="EF620" s="47"/>
      <c r="EG620" s="47"/>
      <c r="EH620" s="47"/>
      <c r="EI620" s="47"/>
      <c r="EJ620" s="47"/>
      <c r="EK620" s="47"/>
      <c r="EL620" s="47"/>
      <c r="EM620" s="47"/>
      <c r="EN620" s="47"/>
      <c r="EO620" s="47"/>
      <c r="EP620" s="47"/>
      <c r="EQ620" s="47"/>
      <c r="ER620" s="47"/>
      <c r="ES620" s="47"/>
      <c r="ET620" s="47"/>
      <c r="EU620" s="47"/>
      <c r="EV620" s="47"/>
      <c r="EW620" s="47"/>
      <c r="EX620" s="47"/>
      <c r="EY620" s="47"/>
      <c r="EZ620" s="47"/>
      <c r="FA620" s="47"/>
      <c r="FB620" s="47"/>
      <c r="FC620" s="47"/>
      <c r="FD620" s="47"/>
      <c r="FE620" s="47"/>
      <c r="FF620" s="47"/>
      <c r="FG620" s="47"/>
      <c r="FH620" s="47"/>
      <c r="FI620" s="47"/>
      <c r="FJ620" s="47"/>
      <c r="FK620" s="47"/>
      <c r="FL620" s="47"/>
      <c r="FM620" s="47"/>
      <c r="FN620" s="47"/>
      <c r="FO620" s="47"/>
      <c r="FP620" s="47"/>
      <c r="FQ620" s="47"/>
      <c r="FR620" s="47"/>
      <c r="FS620" s="47"/>
      <c r="FT620" s="47"/>
    </row>
    <row r="621" spans="1:176" ht="15" customHeight="1">
      <c r="A621" s="47">
        <v>618</v>
      </c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47"/>
      <c r="CX621" s="47"/>
      <c r="CY621" s="47"/>
      <c r="CZ621" s="47"/>
      <c r="DA621" s="47"/>
      <c r="DB621" s="47"/>
      <c r="DC621" s="47"/>
      <c r="DD621" s="47"/>
      <c r="DE621" s="47"/>
      <c r="DF621" s="47"/>
      <c r="DG621" s="47"/>
      <c r="DH621" s="47"/>
      <c r="DI621" s="47"/>
      <c r="DJ621" s="47"/>
      <c r="DK621" s="47"/>
      <c r="DL621" s="47"/>
      <c r="DM621" s="47"/>
      <c r="DN621" s="47"/>
      <c r="DO621" s="47"/>
      <c r="DP621" s="47"/>
      <c r="DQ621" s="47"/>
      <c r="DR621" s="47"/>
      <c r="DS621" s="47"/>
      <c r="DT621" s="47"/>
      <c r="DU621" s="47"/>
      <c r="DV621" s="47"/>
      <c r="DW621" s="47"/>
      <c r="DX621" s="47"/>
      <c r="DY621" s="47"/>
      <c r="DZ621" s="47"/>
      <c r="EA621" s="47"/>
      <c r="EB621" s="47"/>
      <c r="EC621" s="47"/>
      <c r="ED621" s="47"/>
      <c r="EE621" s="47"/>
      <c r="EF621" s="47"/>
      <c r="EG621" s="47"/>
      <c r="EH621" s="47"/>
      <c r="EI621" s="47"/>
      <c r="EJ621" s="47"/>
      <c r="EK621" s="47"/>
      <c r="EL621" s="47"/>
      <c r="EM621" s="47"/>
      <c r="EN621" s="47"/>
      <c r="EO621" s="47"/>
      <c r="EP621" s="47"/>
      <c r="EQ621" s="47"/>
      <c r="ER621" s="47"/>
      <c r="ES621" s="47"/>
      <c r="ET621" s="47"/>
      <c r="EU621" s="47"/>
      <c r="EV621" s="47"/>
      <c r="EW621" s="47"/>
      <c r="EX621" s="47"/>
      <c r="EY621" s="47"/>
      <c r="EZ621" s="47"/>
      <c r="FA621" s="47"/>
      <c r="FB621" s="47"/>
      <c r="FC621" s="47"/>
      <c r="FD621" s="47"/>
      <c r="FE621" s="47"/>
      <c r="FF621" s="47"/>
      <c r="FG621" s="47"/>
      <c r="FH621" s="47"/>
      <c r="FI621" s="47"/>
      <c r="FJ621" s="47"/>
      <c r="FK621" s="47"/>
      <c r="FL621" s="47"/>
      <c r="FM621" s="47"/>
      <c r="FN621" s="47"/>
      <c r="FO621" s="47"/>
      <c r="FP621" s="47"/>
      <c r="FQ621" s="47"/>
      <c r="FR621" s="47"/>
      <c r="FS621" s="47"/>
      <c r="FT621" s="47"/>
    </row>
    <row r="622" spans="1:176" ht="15" customHeight="1">
      <c r="A622" s="47">
        <v>619</v>
      </c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7"/>
      <c r="CU622" s="47"/>
      <c r="CV622" s="47"/>
      <c r="CW622" s="47"/>
      <c r="CX622" s="47"/>
      <c r="CY622" s="47"/>
      <c r="CZ622" s="47"/>
      <c r="DA622" s="47"/>
      <c r="DB622" s="47"/>
      <c r="DC622" s="47"/>
      <c r="DD622" s="47"/>
      <c r="DE622" s="47"/>
      <c r="DF622" s="47"/>
      <c r="DG622" s="47"/>
      <c r="DH622" s="47"/>
      <c r="DI622" s="47"/>
      <c r="DJ622" s="47"/>
      <c r="DK622" s="47"/>
      <c r="DL622" s="47"/>
      <c r="DM622" s="47"/>
      <c r="DN622" s="47"/>
      <c r="DO622" s="47"/>
      <c r="DP622" s="47"/>
      <c r="DQ622" s="47"/>
      <c r="DR622" s="47"/>
      <c r="DS622" s="47"/>
      <c r="DT622" s="47"/>
      <c r="DU622" s="47"/>
      <c r="DV622" s="47"/>
      <c r="DW622" s="47"/>
      <c r="DX622" s="47"/>
      <c r="DY622" s="47"/>
      <c r="DZ622" s="47"/>
      <c r="EA622" s="47"/>
      <c r="EB622" s="47"/>
      <c r="EC622" s="47"/>
      <c r="ED622" s="47"/>
      <c r="EE622" s="47"/>
      <c r="EF622" s="47"/>
      <c r="EG622" s="47"/>
      <c r="EH622" s="47"/>
      <c r="EI622" s="47"/>
      <c r="EJ622" s="47"/>
      <c r="EK622" s="47"/>
      <c r="EL622" s="47"/>
      <c r="EM622" s="47"/>
      <c r="EN622" s="47"/>
      <c r="EO622" s="47"/>
      <c r="EP622" s="47"/>
      <c r="EQ622" s="47"/>
      <c r="ER622" s="47"/>
      <c r="ES622" s="47"/>
      <c r="ET622" s="47"/>
      <c r="EU622" s="47"/>
      <c r="EV622" s="47"/>
      <c r="EW622" s="47"/>
      <c r="EX622" s="47"/>
      <c r="EY622" s="47"/>
      <c r="EZ622" s="47"/>
      <c r="FA622" s="47"/>
      <c r="FB622" s="47"/>
      <c r="FC622" s="47"/>
      <c r="FD622" s="47"/>
      <c r="FE622" s="47"/>
      <c r="FF622" s="47"/>
      <c r="FG622" s="47"/>
      <c r="FH622" s="47"/>
      <c r="FI622" s="47"/>
      <c r="FJ622" s="47"/>
      <c r="FK622" s="47"/>
      <c r="FL622" s="47"/>
      <c r="FM622" s="47"/>
      <c r="FN622" s="47"/>
      <c r="FO622" s="47"/>
      <c r="FP622" s="47"/>
      <c r="FQ622" s="47"/>
      <c r="FR622" s="47"/>
      <c r="FS622" s="47"/>
      <c r="FT622" s="47"/>
    </row>
    <row r="623" spans="1:176" ht="15" customHeight="1">
      <c r="A623" s="47">
        <v>620</v>
      </c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47"/>
      <c r="DE623" s="47"/>
      <c r="DF623" s="47"/>
      <c r="DG623" s="47"/>
      <c r="DH623" s="47"/>
      <c r="DI623" s="47"/>
      <c r="DJ623" s="47"/>
      <c r="DK623" s="47"/>
      <c r="DL623" s="47"/>
      <c r="DM623" s="47"/>
      <c r="DN623" s="47"/>
      <c r="DO623" s="47"/>
      <c r="DP623" s="47"/>
      <c r="DQ623" s="47"/>
      <c r="DR623" s="47"/>
      <c r="DS623" s="47"/>
      <c r="DT623" s="47"/>
      <c r="DU623" s="47"/>
      <c r="DV623" s="47"/>
      <c r="DW623" s="47"/>
      <c r="DX623" s="47"/>
      <c r="DY623" s="47"/>
      <c r="DZ623" s="47"/>
      <c r="EA623" s="47"/>
      <c r="EB623" s="47"/>
      <c r="EC623" s="47"/>
      <c r="ED623" s="47"/>
      <c r="EE623" s="47"/>
      <c r="EF623" s="47"/>
      <c r="EG623" s="47"/>
      <c r="EH623" s="47"/>
      <c r="EI623" s="47"/>
      <c r="EJ623" s="47"/>
      <c r="EK623" s="47"/>
      <c r="EL623" s="47"/>
      <c r="EM623" s="47"/>
      <c r="EN623" s="47"/>
      <c r="EO623" s="47"/>
      <c r="EP623" s="47"/>
      <c r="EQ623" s="47"/>
      <c r="ER623" s="47"/>
      <c r="ES623" s="47"/>
      <c r="ET623" s="47"/>
      <c r="EU623" s="47"/>
      <c r="EV623" s="47"/>
      <c r="EW623" s="47"/>
      <c r="EX623" s="47"/>
      <c r="EY623" s="47"/>
      <c r="EZ623" s="47"/>
      <c r="FA623" s="47"/>
      <c r="FB623" s="47"/>
      <c r="FC623" s="47"/>
      <c r="FD623" s="47"/>
      <c r="FE623" s="47"/>
      <c r="FF623" s="47"/>
      <c r="FG623" s="47"/>
      <c r="FH623" s="47"/>
      <c r="FI623" s="47"/>
      <c r="FJ623" s="47"/>
      <c r="FK623" s="47"/>
      <c r="FL623" s="47"/>
      <c r="FM623" s="47"/>
      <c r="FN623" s="47"/>
      <c r="FO623" s="47"/>
      <c r="FP623" s="47"/>
      <c r="FQ623" s="47"/>
      <c r="FR623" s="47"/>
      <c r="FS623" s="47"/>
      <c r="FT623" s="47"/>
    </row>
    <row r="624" spans="1:176" ht="15" customHeight="1">
      <c r="A624" s="47">
        <v>621</v>
      </c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47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47"/>
      <c r="CX624" s="47"/>
      <c r="CY624" s="47"/>
      <c r="CZ624" s="47"/>
      <c r="DA624" s="47"/>
      <c r="DB624" s="47"/>
      <c r="DC624" s="47"/>
      <c r="DD624" s="47"/>
      <c r="DE624" s="47"/>
      <c r="DF624" s="47"/>
      <c r="DG624" s="47"/>
      <c r="DH624" s="47"/>
      <c r="DI624" s="47"/>
      <c r="DJ624" s="47"/>
      <c r="DK624" s="47"/>
      <c r="DL624" s="47"/>
      <c r="DM624" s="47"/>
      <c r="DN624" s="47"/>
      <c r="DO624" s="47"/>
      <c r="DP624" s="47"/>
      <c r="DQ624" s="47"/>
      <c r="DR624" s="47"/>
      <c r="DS624" s="47"/>
      <c r="DT624" s="47"/>
      <c r="DU624" s="47"/>
      <c r="DV624" s="47"/>
      <c r="DW624" s="47"/>
      <c r="DX624" s="47"/>
      <c r="DY624" s="47"/>
      <c r="DZ624" s="47"/>
      <c r="EA624" s="47"/>
      <c r="EB624" s="47"/>
      <c r="EC624" s="47"/>
      <c r="ED624" s="47"/>
      <c r="EE624" s="47"/>
      <c r="EF624" s="47"/>
      <c r="EG624" s="47"/>
      <c r="EH624" s="47"/>
      <c r="EI624" s="47"/>
      <c r="EJ624" s="47"/>
      <c r="EK624" s="47"/>
      <c r="EL624" s="47"/>
      <c r="EM624" s="47"/>
      <c r="EN624" s="47"/>
      <c r="EO624" s="47"/>
      <c r="EP624" s="47"/>
      <c r="EQ624" s="47"/>
      <c r="ER624" s="47"/>
      <c r="ES624" s="47"/>
      <c r="ET624" s="47"/>
      <c r="EU624" s="47"/>
      <c r="EV624" s="47"/>
      <c r="EW624" s="47"/>
      <c r="EX624" s="47"/>
      <c r="EY624" s="47"/>
      <c r="EZ624" s="47"/>
      <c r="FA624" s="47"/>
      <c r="FB624" s="47"/>
      <c r="FC624" s="47"/>
      <c r="FD624" s="47"/>
      <c r="FE624" s="47"/>
      <c r="FF624" s="47"/>
      <c r="FG624" s="47"/>
      <c r="FH624" s="47"/>
      <c r="FI624" s="47"/>
      <c r="FJ624" s="47"/>
      <c r="FK624" s="47"/>
      <c r="FL624" s="47"/>
      <c r="FM624" s="47"/>
      <c r="FN624" s="47"/>
      <c r="FO624" s="47"/>
      <c r="FP624" s="47"/>
      <c r="FQ624" s="47"/>
      <c r="FR624" s="47"/>
      <c r="FS624" s="47"/>
      <c r="FT624" s="47"/>
    </row>
    <row r="625" spans="1:176" ht="15" customHeight="1">
      <c r="A625" s="47">
        <v>622</v>
      </c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47"/>
      <c r="CX625" s="47"/>
      <c r="CY625" s="47"/>
      <c r="CZ625" s="47"/>
      <c r="DA625" s="47"/>
      <c r="DB625" s="47"/>
      <c r="DC625" s="47"/>
      <c r="DD625" s="47"/>
      <c r="DE625" s="47"/>
      <c r="DF625" s="47"/>
      <c r="DG625" s="47"/>
      <c r="DH625" s="47"/>
      <c r="DI625" s="47"/>
      <c r="DJ625" s="47"/>
      <c r="DK625" s="47"/>
      <c r="DL625" s="47"/>
      <c r="DM625" s="47"/>
      <c r="DN625" s="47"/>
      <c r="DO625" s="47"/>
      <c r="DP625" s="47"/>
      <c r="DQ625" s="47"/>
      <c r="DR625" s="47"/>
      <c r="DS625" s="47"/>
      <c r="DT625" s="47"/>
      <c r="DU625" s="47"/>
      <c r="DV625" s="47"/>
      <c r="DW625" s="47"/>
      <c r="DX625" s="47"/>
      <c r="DY625" s="47"/>
      <c r="DZ625" s="47"/>
      <c r="EA625" s="47"/>
      <c r="EB625" s="47"/>
      <c r="EC625" s="47"/>
      <c r="ED625" s="47"/>
      <c r="EE625" s="47"/>
      <c r="EF625" s="47"/>
      <c r="EG625" s="47"/>
      <c r="EH625" s="47"/>
      <c r="EI625" s="47"/>
      <c r="EJ625" s="47"/>
      <c r="EK625" s="47"/>
      <c r="EL625" s="47"/>
      <c r="EM625" s="47"/>
      <c r="EN625" s="47"/>
      <c r="EO625" s="47"/>
      <c r="EP625" s="47"/>
      <c r="EQ625" s="47"/>
      <c r="ER625" s="47"/>
      <c r="ES625" s="47"/>
      <c r="ET625" s="47"/>
      <c r="EU625" s="47"/>
      <c r="EV625" s="47"/>
      <c r="EW625" s="47"/>
      <c r="EX625" s="47"/>
      <c r="EY625" s="47"/>
      <c r="EZ625" s="47"/>
      <c r="FA625" s="47"/>
      <c r="FB625" s="47"/>
      <c r="FC625" s="47"/>
      <c r="FD625" s="47"/>
      <c r="FE625" s="47"/>
      <c r="FF625" s="47"/>
      <c r="FG625" s="47"/>
      <c r="FH625" s="47"/>
      <c r="FI625" s="47"/>
      <c r="FJ625" s="47"/>
      <c r="FK625" s="47"/>
      <c r="FL625" s="47"/>
      <c r="FM625" s="47"/>
      <c r="FN625" s="47"/>
      <c r="FO625" s="47"/>
      <c r="FP625" s="47"/>
      <c r="FQ625" s="47"/>
      <c r="FR625" s="47"/>
      <c r="FS625" s="47"/>
      <c r="FT625" s="47"/>
    </row>
    <row r="626" spans="1:176" ht="15" customHeight="1">
      <c r="A626" s="47">
        <v>623</v>
      </c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47"/>
      <c r="CX626" s="47"/>
      <c r="CY626" s="47"/>
      <c r="CZ626" s="47"/>
      <c r="DA626" s="47"/>
      <c r="DB626" s="47"/>
      <c r="DC626" s="47"/>
      <c r="DD626" s="47"/>
      <c r="DE626" s="47"/>
      <c r="DF626" s="47"/>
      <c r="DG626" s="47"/>
      <c r="DH626" s="47"/>
      <c r="DI626" s="47"/>
      <c r="DJ626" s="47"/>
      <c r="DK626" s="47"/>
      <c r="DL626" s="47"/>
      <c r="DM626" s="47"/>
      <c r="DN626" s="47"/>
      <c r="DO626" s="47"/>
      <c r="DP626" s="47"/>
      <c r="DQ626" s="47"/>
      <c r="DR626" s="47"/>
      <c r="DS626" s="47"/>
      <c r="DT626" s="47"/>
      <c r="DU626" s="47"/>
      <c r="DV626" s="47"/>
      <c r="DW626" s="47"/>
      <c r="DX626" s="47"/>
      <c r="DY626" s="47"/>
      <c r="DZ626" s="47"/>
      <c r="EA626" s="47"/>
      <c r="EB626" s="47"/>
      <c r="EC626" s="47"/>
      <c r="ED626" s="47"/>
      <c r="EE626" s="47"/>
      <c r="EF626" s="47"/>
      <c r="EG626" s="47"/>
      <c r="EH626" s="47"/>
      <c r="EI626" s="47"/>
      <c r="EJ626" s="47"/>
      <c r="EK626" s="47"/>
      <c r="EL626" s="47"/>
      <c r="EM626" s="47"/>
      <c r="EN626" s="47"/>
      <c r="EO626" s="47"/>
      <c r="EP626" s="47"/>
      <c r="EQ626" s="47"/>
      <c r="ER626" s="47"/>
      <c r="ES626" s="47"/>
      <c r="ET626" s="47"/>
      <c r="EU626" s="47"/>
      <c r="EV626" s="47"/>
      <c r="EW626" s="47"/>
      <c r="EX626" s="47"/>
      <c r="EY626" s="47"/>
      <c r="EZ626" s="47"/>
      <c r="FA626" s="47"/>
      <c r="FB626" s="47"/>
      <c r="FC626" s="47"/>
      <c r="FD626" s="47"/>
      <c r="FE626" s="47"/>
      <c r="FF626" s="47"/>
      <c r="FG626" s="47"/>
      <c r="FH626" s="47"/>
      <c r="FI626" s="47"/>
      <c r="FJ626" s="47"/>
      <c r="FK626" s="47"/>
      <c r="FL626" s="47"/>
      <c r="FM626" s="47"/>
      <c r="FN626" s="47"/>
      <c r="FO626" s="47"/>
      <c r="FP626" s="47"/>
      <c r="FQ626" s="47"/>
      <c r="FR626" s="47"/>
      <c r="FS626" s="47"/>
      <c r="FT626" s="47"/>
    </row>
    <row r="627" spans="1:176" ht="15" customHeight="1">
      <c r="A627" s="47">
        <v>624</v>
      </c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  <c r="EB627" s="47"/>
      <c r="EC627" s="47"/>
      <c r="ED627" s="47"/>
      <c r="EE627" s="47"/>
      <c r="EF627" s="47"/>
      <c r="EG627" s="47"/>
      <c r="EH627" s="47"/>
      <c r="EI627" s="47"/>
      <c r="EJ627" s="47"/>
      <c r="EK627" s="47"/>
      <c r="EL627" s="47"/>
      <c r="EM627" s="47"/>
      <c r="EN627" s="47"/>
      <c r="EO627" s="47"/>
      <c r="EP627" s="47"/>
      <c r="EQ627" s="47"/>
      <c r="ER627" s="47"/>
      <c r="ES627" s="47"/>
      <c r="ET627" s="47"/>
      <c r="EU627" s="47"/>
      <c r="EV627" s="47"/>
      <c r="EW627" s="47"/>
      <c r="EX627" s="47"/>
      <c r="EY627" s="47"/>
      <c r="EZ627" s="47"/>
      <c r="FA627" s="47"/>
      <c r="FB627" s="47"/>
      <c r="FC627" s="47"/>
      <c r="FD627" s="47"/>
      <c r="FE627" s="47"/>
      <c r="FF627" s="47"/>
      <c r="FG627" s="47"/>
      <c r="FH627" s="47"/>
      <c r="FI627" s="47"/>
      <c r="FJ627" s="47"/>
      <c r="FK627" s="47"/>
      <c r="FL627" s="47"/>
      <c r="FM627" s="47"/>
      <c r="FN627" s="47"/>
      <c r="FO627" s="47"/>
      <c r="FP627" s="47"/>
      <c r="FQ627" s="47"/>
      <c r="FR627" s="47"/>
      <c r="FS627" s="47"/>
      <c r="FT627" s="47"/>
    </row>
    <row r="628" spans="1:176" ht="15" customHeight="1">
      <c r="A628" s="47">
        <v>625</v>
      </c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47"/>
      <c r="CX628" s="47"/>
      <c r="CY628" s="47"/>
      <c r="CZ628" s="47"/>
      <c r="DA628" s="47"/>
      <c r="DB628" s="47"/>
      <c r="DC628" s="47"/>
      <c r="DD628" s="47"/>
      <c r="DE628" s="47"/>
      <c r="DF628" s="47"/>
      <c r="DG628" s="47"/>
      <c r="DH628" s="47"/>
      <c r="DI628" s="47"/>
      <c r="DJ628" s="47"/>
      <c r="DK628" s="47"/>
      <c r="DL628" s="47"/>
      <c r="DM628" s="47"/>
      <c r="DN628" s="47"/>
      <c r="DO628" s="47"/>
      <c r="DP628" s="47"/>
      <c r="DQ628" s="47"/>
      <c r="DR628" s="47"/>
      <c r="DS628" s="47"/>
      <c r="DT628" s="47"/>
      <c r="DU628" s="47"/>
      <c r="DV628" s="47"/>
      <c r="DW628" s="47"/>
      <c r="DX628" s="47"/>
      <c r="DY628" s="47"/>
      <c r="DZ628" s="47"/>
      <c r="EA628" s="47"/>
      <c r="EB628" s="47"/>
      <c r="EC628" s="47"/>
      <c r="ED628" s="47"/>
      <c r="EE628" s="47"/>
      <c r="EF628" s="47"/>
      <c r="EG628" s="47"/>
      <c r="EH628" s="47"/>
      <c r="EI628" s="47"/>
      <c r="EJ628" s="47"/>
      <c r="EK628" s="47"/>
      <c r="EL628" s="47"/>
      <c r="EM628" s="47"/>
      <c r="EN628" s="47"/>
      <c r="EO628" s="47"/>
      <c r="EP628" s="47"/>
      <c r="EQ628" s="47"/>
      <c r="ER628" s="47"/>
      <c r="ES628" s="47"/>
      <c r="ET628" s="47"/>
      <c r="EU628" s="47"/>
      <c r="EV628" s="47"/>
      <c r="EW628" s="47"/>
      <c r="EX628" s="47"/>
      <c r="EY628" s="47"/>
      <c r="EZ628" s="47"/>
      <c r="FA628" s="47"/>
      <c r="FB628" s="47"/>
      <c r="FC628" s="47"/>
      <c r="FD628" s="47"/>
      <c r="FE628" s="47"/>
      <c r="FF628" s="47"/>
      <c r="FG628" s="47"/>
      <c r="FH628" s="47"/>
      <c r="FI628" s="47"/>
      <c r="FJ628" s="47"/>
      <c r="FK628" s="47"/>
      <c r="FL628" s="47"/>
      <c r="FM628" s="47"/>
      <c r="FN628" s="47"/>
      <c r="FO628" s="47"/>
      <c r="FP628" s="47"/>
      <c r="FQ628" s="47"/>
      <c r="FR628" s="47"/>
      <c r="FS628" s="47"/>
      <c r="FT628" s="47"/>
    </row>
    <row r="629" spans="1:176" ht="15" customHeight="1">
      <c r="A629" s="47">
        <v>626</v>
      </c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47"/>
      <c r="CX629" s="47"/>
      <c r="CY629" s="47"/>
      <c r="CZ629" s="47"/>
      <c r="DA629" s="47"/>
      <c r="DB629" s="47"/>
      <c r="DC629" s="47"/>
      <c r="DD629" s="47"/>
      <c r="DE629" s="47"/>
      <c r="DF629" s="47"/>
      <c r="DG629" s="47"/>
      <c r="DH629" s="47"/>
      <c r="DI629" s="47"/>
      <c r="DJ629" s="47"/>
      <c r="DK629" s="47"/>
      <c r="DL629" s="47"/>
      <c r="DM629" s="47"/>
      <c r="DN629" s="47"/>
      <c r="DO629" s="47"/>
      <c r="DP629" s="47"/>
      <c r="DQ629" s="47"/>
      <c r="DR629" s="47"/>
      <c r="DS629" s="47"/>
      <c r="DT629" s="47"/>
      <c r="DU629" s="47"/>
      <c r="DV629" s="47"/>
      <c r="DW629" s="47"/>
      <c r="DX629" s="47"/>
      <c r="DY629" s="47"/>
      <c r="DZ629" s="47"/>
      <c r="EA629" s="47"/>
      <c r="EB629" s="47"/>
      <c r="EC629" s="47"/>
      <c r="ED629" s="47"/>
      <c r="EE629" s="47"/>
      <c r="EF629" s="47"/>
      <c r="EG629" s="47"/>
      <c r="EH629" s="47"/>
      <c r="EI629" s="47"/>
      <c r="EJ629" s="47"/>
      <c r="EK629" s="47"/>
      <c r="EL629" s="47"/>
      <c r="EM629" s="47"/>
      <c r="EN629" s="47"/>
      <c r="EO629" s="47"/>
      <c r="EP629" s="47"/>
      <c r="EQ629" s="47"/>
      <c r="ER629" s="47"/>
      <c r="ES629" s="47"/>
      <c r="ET629" s="47"/>
      <c r="EU629" s="47"/>
      <c r="EV629" s="47"/>
      <c r="EW629" s="47"/>
      <c r="EX629" s="47"/>
      <c r="EY629" s="47"/>
      <c r="EZ629" s="47"/>
      <c r="FA629" s="47"/>
      <c r="FB629" s="47"/>
      <c r="FC629" s="47"/>
      <c r="FD629" s="47"/>
      <c r="FE629" s="47"/>
      <c r="FF629" s="47"/>
      <c r="FG629" s="47"/>
      <c r="FH629" s="47"/>
      <c r="FI629" s="47"/>
      <c r="FJ629" s="47"/>
      <c r="FK629" s="47"/>
      <c r="FL629" s="47"/>
      <c r="FM629" s="47"/>
      <c r="FN629" s="47"/>
      <c r="FO629" s="47"/>
      <c r="FP629" s="47"/>
      <c r="FQ629" s="47"/>
      <c r="FR629" s="47"/>
      <c r="FS629" s="47"/>
      <c r="FT629" s="47"/>
    </row>
    <row r="630" spans="1:176" ht="15" customHeight="1">
      <c r="A630" s="47">
        <v>627</v>
      </c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47"/>
      <c r="CX630" s="47"/>
      <c r="CY630" s="47"/>
      <c r="CZ630" s="47"/>
      <c r="DA630" s="47"/>
      <c r="DB630" s="47"/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7"/>
      <c r="DN630" s="47"/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7"/>
      <c r="DZ630" s="47"/>
      <c r="EA630" s="47"/>
      <c r="EB630" s="47"/>
      <c r="EC630" s="47"/>
      <c r="ED630" s="47"/>
      <c r="EE630" s="47"/>
      <c r="EF630" s="47"/>
      <c r="EG630" s="47"/>
      <c r="EH630" s="47"/>
      <c r="EI630" s="47"/>
      <c r="EJ630" s="47"/>
      <c r="EK630" s="47"/>
      <c r="EL630" s="47"/>
      <c r="EM630" s="47"/>
      <c r="EN630" s="47"/>
      <c r="EO630" s="47"/>
      <c r="EP630" s="47"/>
      <c r="EQ630" s="47"/>
      <c r="ER630" s="47"/>
      <c r="ES630" s="47"/>
      <c r="ET630" s="47"/>
      <c r="EU630" s="47"/>
      <c r="EV630" s="47"/>
      <c r="EW630" s="47"/>
      <c r="EX630" s="47"/>
      <c r="EY630" s="47"/>
      <c r="EZ630" s="47"/>
      <c r="FA630" s="47"/>
      <c r="FB630" s="47"/>
      <c r="FC630" s="47"/>
      <c r="FD630" s="47"/>
      <c r="FE630" s="47"/>
      <c r="FF630" s="47"/>
      <c r="FG630" s="47"/>
      <c r="FH630" s="47"/>
      <c r="FI630" s="47"/>
      <c r="FJ630" s="47"/>
      <c r="FK630" s="47"/>
      <c r="FL630" s="47"/>
      <c r="FM630" s="47"/>
      <c r="FN630" s="47"/>
      <c r="FO630" s="47"/>
      <c r="FP630" s="47"/>
      <c r="FQ630" s="47"/>
      <c r="FR630" s="47"/>
      <c r="FS630" s="47"/>
      <c r="FT630" s="47"/>
    </row>
    <row r="631" spans="1:176" ht="15" customHeight="1">
      <c r="A631" s="47">
        <v>628</v>
      </c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47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47"/>
      <c r="CX631" s="47"/>
      <c r="CY631" s="47"/>
      <c r="CZ631" s="47"/>
      <c r="DA631" s="47"/>
      <c r="DB631" s="47"/>
      <c r="DC631" s="47"/>
      <c r="DD631" s="47"/>
      <c r="DE631" s="47"/>
      <c r="DF631" s="47"/>
      <c r="DG631" s="47"/>
      <c r="DH631" s="47"/>
      <c r="DI631" s="47"/>
      <c r="DJ631" s="47"/>
      <c r="DK631" s="47"/>
      <c r="DL631" s="47"/>
      <c r="DM631" s="47"/>
      <c r="DN631" s="47"/>
      <c r="DO631" s="47"/>
      <c r="DP631" s="47"/>
      <c r="DQ631" s="47"/>
      <c r="DR631" s="47"/>
      <c r="DS631" s="47"/>
      <c r="DT631" s="47"/>
      <c r="DU631" s="47"/>
      <c r="DV631" s="47"/>
      <c r="DW631" s="47"/>
      <c r="DX631" s="47"/>
      <c r="DY631" s="47"/>
      <c r="DZ631" s="47"/>
      <c r="EA631" s="47"/>
      <c r="EB631" s="47"/>
      <c r="EC631" s="47"/>
      <c r="ED631" s="47"/>
      <c r="EE631" s="47"/>
      <c r="EF631" s="47"/>
      <c r="EG631" s="47"/>
      <c r="EH631" s="47"/>
      <c r="EI631" s="47"/>
      <c r="EJ631" s="47"/>
      <c r="EK631" s="47"/>
      <c r="EL631" s="47"/>
      <c r="EM631" s="47"/>
      <c r="EN631" s="47"/>
      <c r="EO631" s="47"/>
      <c r="EP631" s="47"/>
      <c r="EQ631" s="47"/>
      <c r="ER631" s="47"/>
      <c r="ES631" s="47"/>
      <c r="ET631" s="47"/>
      <c r="EU631" s="47"/>
      <c r="EV631" s="47"/>
      <c r="EW631" s="47"/>
      <c r="EX631" s="47"/>
      <c r="EY631" s="47"/>
      <c r="EZ631" s="47"/>
      <c r="FA631" s="47"/>
      <c r="FB631" s="47"/>
      <c r="FC631" s="47"/>
      <c r="FD631" s="47"/>
      <c r="FE631" s="47"/>
      <c r="FF631" s="47"/>
      <c r="FG631" s="47"/>
      <c r="FH631" s="47"/>
      <c r="FI631" s="47"/>
      <c r="FJ631" s="47"/>
      <c r="FK631" s="47"/>
      <c r="FL631" s="47"/>
      <c r="FM631" s="47"/>
      <c r="FN631" s="47"/>
      <c r="FO631" s="47"/>
      <c r="FP631" s="47"/>
      <c r="FQ631" s="47"/>
      <c r="FR631" s="47"/>
      <c r="FS631" s="47"/>
      <c r="FT631" s="47"/>
    </row>
    <row r="632" spans="1:176" ht="15" customHeight="1">
      <c r="A632" s="47">
        <v>629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47"/>
      <c r="CX632" s="47"/>
      <c r="CY632" s="47"/>
      <c r="CZ632" s="47"/>
      <c r="DA632" s="47"/>
      <c r="DB632" s="47"/>
      <c r="DC632" s="47"/>
      <c r="DD632" s="47"/>
      <c r="DE632" s="47"/>
      <c r="DF632" s="47"/>
      <c r="DG632" s="47"/>
      <c r="DH632" s="47"/>
      <c r="DI632" s="47"/>
      <c r="DJ632" s="47"/>
      <c r="DK632" s="47"/>
      <c r="DL632" s="47"/>
      <c r="DM632" s="47"/>
      <c r="DN632" s="47"/>
      <c r="DO632" s="47"/>
      <c r="DP632" s="47"/>
      <c r="DQ632" s="47"/>
      <c r="DR632" s="47"/>
      <c r="DS632" s="47"/>
      <c r="DT632" s="47"/>
      <c r="DU632" s="47"/>
      <c r="DV632" s="47"/>
      <c r="DW632" s="47"/>
      <c r="DX632" s="47"/>
      <c r="DY632" s="47"/>
      <c r="DZ632" s="47"/>
      <c r="EA632" s="47"/>
      <c r="EB632" s="47"/>
      <c r="EC632" s="47"/>
      <c r="ED632" s="47"/>
      <c r="EE632" s="47"/>
      <c r="EF632" s="47"/>
      <c r="EG632" s="47"/>
      <c r="EH632" s="47"/>
      <c r="EI632" s="47"/>
      <c r="EJ632" s="47"/>
      <c r="EK632" s="47"/>
      <c r="EL632" s="47"/>
      <c r="EM632" s="47"/>
      <c r="EN632" s="47"/>
      <c r="EO632" s="47"/>
      <c r="EP632" s="47"/>
      <c r="EQ632" s="47"/>
      <c r="ER632" s="47"/>
      <c r="ES632" s="47"/>
      <c r="ET632" s="47"/>
      <c r="EU632" s="47"/>
      <c r="EV632" s="47"/>
      <c r="EW632" s="47"/>
      <c r="EX632" s="47"/>
      <c r="EY632" s="47"/>
      <c r="EZ632" s="47"/>
      <c r="FA632" s="47"/>
      <c r="FB632" s="47"/>
      <c r="FC632" s="47"/>
      <c r="FD632" s="47"/>
      <c r="FE632" s="47"/>
      <c r="FF632" s="47"/>
      <c r="FG632" s="47"/>
      <c r="FH632" s="47"/>
      <c r="FI632" s="47"/>
      <c r="FJ632" s="47"/>
      <c r="FK632" s="47"/>
      <c r="FL632" s="47"/>
      <c r="FM632" s="47"/>
      <c r="FN632" s="47"/>
      <c r="FO632" s="47"/>
      <c r="FP632" s="47"/>
      <c r="FQ632" s="47"/>
      <c r="FR632" s="47"/>
      <c r="FS632" s="47"/>
      <c r="FT632" s="47"/>
    </row>
    <row r="633" spans="1:176" ht="15" customHeight="1">
      <c r="A633" s="47">
        <v>630</v>
      </c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47"/>
      <c r="CX633" s="47"/>
      <c r="CY633" s="47"/>
      <c r="CZ633" s="47"/>
      <c r="DA633" s="47"/>
      <c r="DB633" s="47"/>
      <c r="DC633" s="47"/>
      <c r="DD633" s="47"/>
      <c r="DE633" s="47"/>
      <c r="DF633" s="47"/>
      <c r="DG633" s="47"/>
      <c r="DH633" s="47"/>
      <c r="DI633" s="47"/>
      <c r="DJ633" s="47"/>
      <c r="DK633" s="47"/>
      <c r="DL633" s="47"/>
      <c r="DM633" s="47"/>
      <c r="DN633" s="47"/>
      <c r="DO633" s="47"/>
      <c r="DP633" s="47"/>
      <c r="DQ633" s="47"/>
      <c r="DR633" s="47"/>
      <c r="DS633" s="47"/>
      <c r="DT633" s="47"/>
      <c r="DU633" s="47"/>
      <c r="DV633" s="47"/>
      <c r="DW633" s="47"/>
      <c r="DX633" s="47"/>
      <c r="DY633" s="47"/>
      <c r="DZ633" s="47"/>
      <c r="EA633" s="47"/>
      <c r="EB633" s="47"/>
      <c r="EC633" s="47"/>
      <c r="ED633" s="47"/>
      <c r="EE633" s="47"/>
      <c r="EF633" s="47"/>
      <c r="EG633" s="47"/>
      <c r="EH633" s="47"/>
      <c r="EI633" s="47"/>
      <c r="EJ633" s="47"/>
      <c r="EK633" s="47"/>
      <c r="EL633" s="47"/>
      <c r="EM633" s="47"/>
      <c r="EN633" s="47"/>
      <c r="EO633" s="47"/>
      <c r="EP633" s="47"/>
      <c r="EQ633" s="47"/>
      <c r="ER633" s="47"/>
      <c r="ES633" s="47"/>
      <c r="ET633" s="47"/>
      <c r="EU633" s="47"/>
      <c r="EV633" s="47"/>
      <c r="EW633" s="47"/>
      <c r="EX633" s="47"/>
      <c r="EY633" s="47"/>
      <c r="EZ633" s="47"/>
      <c r="FA633" s="47"/>
      <c r="FB633" s="47"/>
      <c r="FC633" s="47"/>
      <c r="FD633" s="47"/>
      <c r="FE633" s="47"/>
      <c r="FF633" s="47"/>
      <c r="FG633" s="47"/>
      <c r="FH633" s="47"/>
      <c r="FI633" s="47"/>
      <c r="FJ633" s="47"/>
      <c r="FK633" s="47"/>
      <c r="FL633" s="47"/>
      <c r="FM633" s="47"/>
      <c r="FN633" s="47"/>
      <c r="FO633" s="47"/>
      <c r="FP633" s="47"/>
      <c r="FQ633" s="47"/>
      <c r="FR633" s="47"/>
      <c r="FS633" s="47"/>
      <c r="FT633" s="47"/>
    </row>
    <row r="634" spans="1:176" ht="15" customHeight="1">
      <c r="A634" s="47">
        <v>631</v>
      </c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47"/>
      <c r="CX634" s="47"/>
      <c r="CY634" s="47"/>
      <c r="CZ634" s="47"/>
      <c r="DA634" s="47"/>
      <c r="DB634" s="47"/>
      <c r="DC634" s="47"/>
      <c r="DD634" s="47"/>
      <c r="DE634" s="47"/>
      <c r="DF634" s="47"/>
      <c r="DG634" s="47"/>
      <c r="DH634" s="47"/>
      <c r="DI634" s="47"/>
      <c r="DJ634" s="47"/>
      <c r="DK634" s="47"/>
      <c r="DL634" s="47"/>
      <c r="DM634" s="47"/>
      <c r="DN634" s="47"/>
      <c r="DO634" s="47"/>
      <c r="DP634" s="47"/>
      <c r="DQ634" s="47"/>
      <c r="DR634" s="47"/>
      <c r="DS634" s="47"/>
      <c r="DT634" s="47"/>
      <c r="DU634" s="47"/>
      <c r="DV634" s="47"/>
      <c r="DW634" s="47"/>
      <c r="DX634" s="47"/>
      <c r="DY634" s="47"/>
      <c r="DZ634" s="47"/>
      <c r="EA634" s="47"/>
      <c r="EB634" s="47"/>
      <c r="EC634" s="47"/>
      <c r="ED634" s="47"/>
      <c r="EE634" s="47"/>
      <c r="EF634" s="47"/>
      <c r="EG634" s="47"/>
      <c r="EH634" s="47"/>
      <c r="EI634" s="47"/>
      <c r="EJ634" s="47"/>
      <c r="EK634" s="47"/>
      <c r="EL634" s="47"/>
      <c r="EM634" s="47"/>
      <c r="EN634" s="47"/>
      <c r="EO634" s="47"/>
      <c r="EP634" s="47"/>
      <c r="EQ634" s="47"/>
      <c r="ER634" s="47"/>
      <c r="ES634" s="47"/>
      <c r="ET634" s="47"/>
      <c r="EU634" s="47"/>
      <c r="EV634" s="47"/>
      <c r="EW634" s="47"/>
      <c r="EX634" s="47"/>
      <c r="EY634" s="47"/>
      <c r="EZ634" s="47"/>
      <c r="FA634" s="47"/>
      <c r="FB634" s="47"/>
      <c r="FC634" s="47"/>
      <c r="FD634" s="47"/>
      <c r="FE634" s="47"/>
      <c r="FF634" s="47"/>
      <c r="FG634" s="47"/>
      <c r="FH634" s="47"/>
      <c r="FI634" s="47"/>
      <c r="FJ634" s="47"/>
      <c r="FK634" s="47"/>
      <c r="FL634" s="47"/>
      <c r="FM634" s="47"/>
      <c r="FN634" s="47"/>
      <c r="FO634" s="47"/>
      <c r="FP634" s="47"/>
      <c r="FQ634" s="47"/>
      <c r="FR634" s="47"/>
      <c r="FS634" s="47"/>
      <c r="FT634" s="47"/>
    </row>
    <row r="635" spans="1:176" ht="15" customHeight="1">
      <c r="A635" s="47">
        <v>632</v>
      </c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47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47"/>
      <c r="CX635" s="47"/>
      <c r="CY635" s="47"/>
      <c r="CZ635" s="47"/>
      <c r="DA635" s="47"/>
      <c r="DB635" s="47"/>
      <c r="DC635" s="47"/>
      <c r="DD635" s="47"/>
      <c r="DE635" s="47"/>
      <c r="DF635" s="47"/>
      <c r="DG635" s="47"/>
      <c r="DH635" s="47"/>
      <c r="DI635" s="47"/>
      <c r="DJ635" s="47"/>
      <c r="DK635" s="47"/>
      <c r="DL635" s="47"/>
      <c r="DM635" s="47"/>
      <c r="DN635" s="47"/>
      <c r="DO635" s="47"/>
      <c r="DP635" s="47"/>
      <c r="DQ635" s="47"/>
      <c r="DR635" s="47"/>
      <c r="DS635" s="47"/>
      <c r="DT635" s="47"/>
      <c r="DU635" s="47"/>
      <c r="DV635" s="47"/>
      <c r="DW635" s="47"/>
      <c r="DX635" s="47"/>
      <c r="DY635" s="47"/>
      <c r="DZ635" s="47"/>
      <c r="EA635" s="47"/>
      <c r="EB635" s="47"/>
      <c r="EC635" s="47"/>
      <c r="ED635" s="47"/>
      <c r="EE635" s="47"/>
      <c r="EF635" s="47"/>
      <c r="EG635" s="47"/>
      <c r="EH635" s="47"/>
      <c r="EI635" s="47"/>
      <c r="EJ635" s="47"/>
      <c r="EK635" s="47"/>
      <c r="EL635" s="47"/>
      <c r="EM635" s="47"/>
      <c r="EN635" s="47"/>
      <c r="EO635" s="47"/>
      <c r="EP635" s="47"/>
      <c r="EQ635" s="47"/>
      <c r="ER635" s="47"/>
      <c r="ES635" s="47"/>
      <c r="ET635" s="47"/>
      <c r="EU635" s="47"/>
      <c r="EV635" s="47"/>
      <c r="EW635" s="47"/>
      <c r="EX635" s="47"/>
      <c r="EY635" s="47"/>
      <c r="EZ635" s="47"/>
      <c r="FA635" s="47"/>
      <c r="FB635" s="47"/>
      <c r="FC635" s="47"/>
      <c r="FD635" s="47"/>
      <c r="FE635" s="47"/>
      <c r="FF635" s="47"/>
      <c r="FG635" s="47"/>
      <c r="FH635" s="47"/>
      <c r="FI635" s="47"/>
      <c r="FJ635" s="47"/>
      <c r="FK635" s="47"/>
      <c r="FL635" s="47"/>
      <c r="FM635" s="47"/>
      <c r="FN635" s="47"/>
      <c r="FO635" s="47"/>
      <c r="FP635" s="47"/>
      <c r="FQ635" s="47"/>
      <c r="FR635" s="47"/>
      <c r="FS635" s="47"/>
      <c r="FT635" s="47"/>
    </row>
    <row r="636" spans="1:176" ht="15" customHeight="1">
      <c r="A636" s="47">
        <v>633</v>
      </c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47"/>
      <c r="CX636" s="47"/>
      <c r="CY636" s="47"/>
      <c r="CZ636" s="47"/>
      <c r="DA636" s="47"/>
      <c r="DB636" s="47"/>
      <c r="DC636" s="47"/>
      <c r="DD636" s="47"/>
      <c r="DE636" s="47"/>
      <c r="DF636" s="47"/>
      <c r="DG636" s="47"/>
      <c r="DH636" s="47"/>
      <c r="DI636" s="47"/>
      <c r="DJ636" s="47"/>
      <c r="DK636" s="47"/>
      <c r="DL636" s="47"/>
      <c r="DM636" s="47"/>
      <c r="DN636" s="47"/>
      <c r="DO636" s="47"/>
      <c r="DP636" s="47"/>
      <c r="DQ636" s="47"/>
      <c r="DR636" s="47"/>
      <c r="DS636" s="47"/>
      <c r="DT636" s="47"/>
      <c r="DU636" s="47"/>
      <c r="DV636" s="47"/>
      <c r="DW636" s="47"/>
      <c r="DX636" s="47"/>
      <c r="DY636" s="47"/>
      <c r="DZ636" s="47"/>
      <c r="EA636" s="47"/>
      <c r="EB636" s="47"/>
      <c r="EC636" s="47"/>
      <c r="ED636" s="47"/>
      <c r="EE636" s="47"/>
      <c r="EF636" s="47"/>
      <c r="EG636" s="47"/>
      <c r="EH636" s="47"/>
      <c r="EI636" s="47"/>
      <c r="EJ636" s="47"/>
      <c r="EK636" s="47"/>
      <c r="EL636" s="47"/>
      <c r="EM636" s="47"/>
      <c r="EN636" s="47"/>
      <c r="EO636" s="47"/>
      <c r="EP636" s="47"/>
      <c r="EQ636" s="47"/>
      <c r="ER636" s="47"/>
      <c r="ES636" s="47"/>
      <c r="ET636" s="47"/>
      <c r="EU636" s="47"/>
      <c r="EV636" s="47"/>
      <c r="EW636" s="47"/>
      <c r="EX636" s="47"/>
      <c r="EY636" s="47"/>
      <c r="EZ636" s="47"/>
      <c r="FA636" s="47"/>
      <c r="FB636" s="47"/>
      <c r="FC636" s="47"/>
      <c r="FD636" s="47"/>
      <c r="FE636" s="47"/>
      <c r="FF636" s="47"/>
      <c r="FG636" s="47"/>
      <c r="FH636" s="47"/>
      <c r="FI636" s="47"/>
      <c r="FJ636" s="47"/>
      <c r="FK636" s="47"/>
      <c r="FL636" s="47"/>
      <c r="FM636" s="47"/>
      <c r="FN636" s="47"/>
      <c r="FO636" s="47"/>
      <c r="FP636" s="47"/>
      <c r="FQ636" s="47"/>
      <c r="FR636" s="47"/>
      <c r="FS636" s="47"/>
      <c r="FT636" s="47"/>
    </row>
    <row r="637" spans="1:176" ht="15" customHeight="1">
      <c r="A637" s="47">
        <v>634</v>
      </c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47"/>
      <c r="CX637" s="47"/>
      <c r="CY637" s="47"/>
      <c r="CZ637" s="47"/>
      <c r="DA637" s="47"/>
      <c r="DB637" s="47"/>
      <c r="DC637" s="47"/>
      <c r="DD637" s="47"/>
      <c r="DE637" s="47"/>
      <c r="DF637" s="47"/>
      <c r="DG637" s="47"/>
      <c r="DH637" s="47"/>
      <c r="DI637" s="47"/>
      <c r="DJ637" s="47"/>
      <c r="DK637" s="47"/>
      <c r="DL637" s="47"/>
      <c r="DM637" s="47"/>
      <c r="DN637" s="47"/>
      <c r="DO637" s="47"/>
      <c r="DP637" s="47"/>
      <c r="DQ637" s="47"/>
      <c r="DR637" s="47"/>
      <c r="DS637" s="47"/>
      <c r="DT637" s="47"/>
      <c r="DU637" s="47"/>
      <c r="DV637" s="47"/>
      <c r="DW637" s="47"/>
      <c r="DX637" s="47"/>
      <c r="DY637" s="47"/>
      <c r="DZ637" s="47"/>
      <c r="EA637" s="47"/>
      <c r="EB637" s="47"/>
      <c r="EC637" s="47"/>
      <c r="ED637" s="47"/>
      <c r="EE637" s="47"/>
      <c r="EF637" s="47"/>
      <c r="EG637" s="47"/>
      <c r="EH637" s="47"/>
      <c r="EI637" s="47"/>
      <c r="EJ637" s="47"/>
      <c r="EK637" s="47"/>
      <c r="EL637" s="47"/>
      <c r="EM637" s="47"/>
      <c r="EN637" s="47"/>
      <c r="EO637" s="47"/>
      <c r="EP637" s="47"/>
      <c r="EQ637" s="47"/>
      <c r="ER637" s="47"/>
      <c r="ES637" s="47"/>
      <c r="ET637" s="47"/>
      <c r="EU637" s="47"/>
      <c r="EV637" s="47"/>
      <c r="EW637" s="47"/>
      <c r="EX637" s="47"/>
      <c r="EY637" s="47"/>
      <c r="EZ637" s="47"/>
      <c r="FA637" s="47"/>
      <c r="FB637" s="47"/>
      <c r="FC637" s="47"/>
      <c r="FD637" s="47"/>
      <c r="FE637" s="47"/>
      <c r="FF637" s="47"/>
      <c r="FG637" s="47"/>
      <c r="FH637" s="47"/>
      <c r="FI637" s="47"/>
      <c r="FJ637" s="47"/>
      <c r="FK637" s="47"/>
      <c r="FL637" s="47"/>
      <c r="FM637" s="47"/>
      <c r="FN637" s="47"/>
      <c r="FO637" s="47"/>
      <c r="FP637" s="47"/>
      <c r="FQ637" s="47"/>
      <c r="FR637" s="47"/>
      <c r="FS637" s="47"/>
      <c r="FT637" s="47"/>
    </row>
    <row r="638" spans="1:176" ht="15" customHeight="1">
      <c r="A638" s="47">
        <v>635</v>
      </c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47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47"/>
      <c r="CX638" s="47"/>
      <c r="CY638" s="47"/>
      <c r="CZ638" s="47"/>
      <c r="DA638" s="47"/>
      <c r="DB638" s="47"/>
      <c r="DC638" s="47"/>
      <c r="DD638" s="47"/>
      <c r="DE638" s="47"/>
      <c r="DF638" s="47"/>
      <c r="DG638" s="47"/>
      <c r="DH638" s="47"/>
      <c r="DI638" s="47"/>
      <c r="DJ638" s="47"/>
      <c r="DK638" s="47"/>
      <c r="DL638" s="47"/>
      <c r="DM638" s="47"/>
      <c r="DN638" s="47"/>
      <c r="DO638" s="47"/>
      <c r="DP638" s="47"/>
      <c r="DQ638" s="47"/>
      <c r="DR638" s="47"/>
      <c r="DS638" s="47"/>
      <c r="DT638" s="47"/>
      <c r="DU638" s="47"/>
      <c r="DV638" s="47"/>
      <c r="DW638" s="47"/>
      <c r="DX638" s="47"/>
      <c r="DY638" s="47"/>
      <c r="DZ638" s="47"/>
      <c r="EA638" s="47"/>
      <c r="EB638" s="47"/>
      <c r="EC638" s="47"/>
      <c r="ED638" s="47"/>
      <c r="EE638" s="47"/>
      <c r="EF638" s="47"/>
      <c r="EG638" s="47"/>
      <c r="EH638" s="47"/>
      <c r="EI638" s="47"/>
      <c r="EJ638" s="47"/>
      <c r="EK638" s="47"/>
      <c r="EL638" s="47"/>
      <c r="EM638" s="47"/>
      <c r="EN638" s="47"/>
      <c r="EO638" s="47"/>
      <c r="EP638" s="47"/>
      <c r="EQ638" s="47"/>
      <c r="ER638" s="47"/>
      <c r="ES638" s="47"/>
      <c r="ET638" s="47"/>
      <c r="EU638" s="47"/>
      <c r="EV638" s="47"/>
      <c r="EW638" s="47"/>
      <c r="EX638" s="47"/>
      <c r="EY638" s="47"/>
      <c r="EZ638" s="47"/>
      <c r="FA638" s="47"/>
      <c r="FB638" s="47"/>
      <c r="FC638" s="47"/>
      <c r="FD638" s="47"/>
      <c r="FE638" s="47"/>
      <c r="FF638" s="47"/>
      <c r="FG638" s="47"/>
      <c r="FH638" s="47"/>
      <c r="FI638" s="47"/>
      <c r="FJ638" s="47"/>
      <c r="FK638" s="47"/>
      <c r="FL638" s="47"/>
      <c r="FM638" s="47"/>
      <c r="FN638" s="47"/>
      <c r="FO638" s="47"/>
      <c r="FP638" s="47"/>
      <c r="FQ638" s="47"/>
      <c r="FR638" s="47"/>
      <c r="FS638" s="47"/>
      <c r="FT638" s="47"/>
    </row>
    <row r="639" spans="1:176" ht="15" customHeight="1">
      <c r="A639" s="47">
        <v>636</v>
      </c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47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47"/>
      <c r="CX639" s="47"/>
      <c r="CY639" s="47"/>
      <c r="CZ639" s="47"/>
      <c r="DA639" s="47"/>
      <c r="DB639" s="47"/>
      <c r="DC639" s="47"/>
      <c r="DD639" s="47"/>
      <c r="DE639" s="47"/>
      <c r="DF639" s="47"/>
      <c r="DG639" s="47"/>
      <c r="DH639" s="47"/>
      <c r="DI639" s="47"/>
      <c r="DJ639" s="47"/>
      <c r="DK639" s="47"/>
      <c r="DL639" s="47"/>
      <c r="DM639" s="47"/>
      <c r="DN639" s="47"/>
      <c r="DO639" s="47"/>
      <c r="DP639" s="47"/>
      <c r="DQ639" s="47"/>
      <c r="DR639" s="47"/>
      <c r="DS639" s="47"/>
      <c r="DT639" s="47"/>
      <c r="DU639" s="47"/>
      <c r="DV639" s="47"/>
      <c r="DW639" s="47"/>
      <c r="DX639" s="47"/>
      <c r="DY639" s="47"/>
      <c r="DZ639" s="47"/>
      <c r="EA639" s="47"/>
      <c r="EB639" s="47"/>
      <c r="EC639" s="47"/>
      <c r="ED639" s="47"/>
      <c r="EE639" s="47"/>
      <c r="EF639" s="47"/>
      <c r="EG639" s="47"/>
      <c r="EH639" s="47"/>
      <c r="EI639" s="47"/>
      <c r="EJ639" s="47"/>
      <c r="EK639" s="47"/>
      <c r="EL639" s="47"/>
      <c r="EM639" s="47"/>
      <c r="EN639" s="47"/>
      <c r="EO639" s="47"/>
      <c r="EP639" s="47"/>
      <c r="EQ639" s="47"/>
      <c r="ER639" s="47"/>
      <c r="ES639" s="47"/>
      <c r="ET639" s="47"/>
      <c r="EU639" s="47"/>
      <c r="EV639" s="47"/>
      <c r="EW639" s="47"/>
      <c r="EX639" s="47"/>
      <c r="EY639" s="47"/>
      <c r="EZ639" s="47"/>
      <c r="FA639" s="47"/>
      <c r="FB639" s="47"/>
      <c r="FC639" s="47"/>
      <c r="FD639" s="47"/>
      <c r="FE639" s="47"/>
      <c r="FF639" s="47"/>
      <c r="FG639" s="47"/>
      <c r="FH639" s="47"/>
      <c r="FI639" s="47"/>
      <c r="FJ639" s="47"/>
      <c r="FK639" s="47"/>
      <c r="FL639" s="47"/>
      <c r="FM639" s="47"/>
      <c r="FN639" s="47"/>
      <c r="FO639" s="47"/>
      <c r="FP639" s="47"/>
      <c r="FQ639" s="47"/>
      <c r="FR639" s="47"/>
      <c r="FS639" s="47"/>
      <c r="FT639" s="47"/>
    </row>
    <row r="640" spans="1:176" ht="15" customHeight="1">
      <c r="A640" s="47">
        <v>637</v>
      </c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47"/>
      <c r="CX640" s="47"/>
      <c r="CY640" s="47"/>
      <c r="CZ640" s="47"/>
      <c r="DA640" s="47"/>
      <c r="DB640" s="47"/>
      <c r="DC640" s="47"/>
      <c r="DD640" s="47"/>
      <c r="DE640" s="47"/>
      <c r="DF640" s="47"/>
      <c r="DG640" s="47"/>
      <c r="DH640" s="47"/>
      <c r="DI640" s="47"/>
      <c r="DJ640" s="47"/>
      <c r="DK640" s="47"/>
      <c r="DL640" s="47"/>
      <c r="DM640" s="47"/>
      <c r="DN640" s="47"/>
      <c r="DO640" s="47"/>
      <c r="DP640" s="47"/>
      <c r="DQ640" s="47"/>
      <c r="DR640" s="47"/>
      <c r="DS640" s="47"/>
      <c r="DT640" s="47"/>
      <c r="DU640" s="47"/>
      <c r="DV640" s="47"/>
      <c r="DW640" s="47"/>
      <c r="DX640" s="47"/>
      <c r="DY640" s="47"/>
      <c r="DZ640" s="47"/>
      <c r="EA640" s="47"/>
      <c r="EB640" s="47"/>
      <c r="EC640" s="47"/>
      <c r="ED640" s="47"/>
      <c r="EE640" s="47"/>
      <c r="EF640" s="47"/>
      <c r="EG640" s="47"/>
      <c r="EH640" s="47"/>
      <c r="EI640" s="47"/>
      <c r="EJ640" s="47"/>
      <c r="EK640" s="47"/>
      <c r="EL640" s="47"/>
      <c r="EM640" s="47"/>
      <c r="EN640" s="47"/>
      <c r="EO640" s="47"/>
      <c r="EP640" s="47"/>
      <c r="EQ640" s="47"/>
      <c r="ER640" s="47"/>
      <c r="ES640" s="47"/>
      <c r="ET640" s="47"/>
      <c r="EU640" s="47"/>
      <c r="EV640" s="47"/>
      <c r="EW640" s="47"/>
      <c r="EX640" s="47"/>
      <c r="EY640" s="47"/>
      <c r="EZ640" s="47"/>
      <c r="FA640" s="47"/>
      <c r="FB640" s="47"/>
      <c r="FC640" s="47"/>
      <c r="FD640" s="47"/>
      <c r="FE640" s="47"/>
      <c r="FF640" s="47"/>
      <c r="FG640" s="47"/>
      <c r="FH640" s="47"/>
      <c r="FI640" s="47"/>
      <c r="FJ640" s="47"/>
      <c r="FK640" s="47"/>
      <c r="FL640" s="47"/>
      <c r="FM640" s="47"/>
      <c r="FN640" s="47"/>
      <c r="FO640" s="47"/>
      <c r="FP640" s="47"/>
      <c r="FQ640" s="47"/>
      <c r="FR640" s="47"/>
      <c r="FS640" s="47"/>
      <c r="FT640" s="47"/>
    </row>
    <row r="641" spans="1:176" ht="15" customHeight="1">
      <c r="A641" s="47">
        <v>638</v>
      </c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  <c r="EB641" s="47"/>
      <c r="EC641" s="47"/>
      <c r="ED641" s="47"/>
      <c r="EE641" s="47"/>
      <c r="EF641" s="47"/>
      <c r="EG641" s="47"/>
      <c r="EH641" s="47"/>
      <c r="EI641" s="47"/>
      <c r="EJ641" s="47"/>
      <c r="EK641" s="47"/>
      <c r="EL641" s="47"/>
      <c r="EM641" s="47"/>
      <c r="EN641" s="47"/>
      <c r="EO641" s="47"/>
      <c r="EP641" s="47"/>
      <c r="EQ641" s="47"/>
      <c r="ER641" s="47"/>
      <c r="ES641" s="47"/>
      <c r="ET641" s="47"/>
      <c r="EU641" s="47"/>
      <c r="EV641" s="47"/>
      <c r="EW641" s="47"/>
      <c r="EX641" s="47"/>
      <c r="EY641" s="47"/>
      <c r="EZ641" s="47"/>
      <c r="FA641" s="47"/>
      <c r="FB641" s="47"/>
      <c r="FC641" s="47"/>
      <c r="FD641" s="47"/>
      <c r="FE641" s="47"/>
      <c r="FF641" s="47"/>
      <c r="FG641" s="47"/>
      <c r="FH641" s="47"/>
      <c r="FI641" s="47"/>
      <c r="FJ641" s="47"/>
      <c r="FK641" s="47"/>
      <c r="FL641" s="47"/>
      <c r="FM641" s="47"/>
      <c r="FN641" s="47"/>
      <c r="FO641" s="47"/>
      <c r="FP641" s="47"/>
      <c r="FQ641" s="47"/>
      <c r="FR641" s="47"/>
      <c r="FS641" s="47"/>
      <c r="FT641" s="47"/>
    </row>
    <row r="642" spans="1:176" ht="15" customHeight="1">
      <c r="A642" s="47">
        <v>639</v>
      </c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47"/>
      <c r="CX642" s="47"/>
      <c r="CY642" s="47"/>
      <c r="CZ642" s="47"/>
      <c r="DA642" s="47"/>
      <c r="DB642" s="47"/>
      <c r="DC642" s="47"/>
      <c r="DD642" s="47"/>
      <c r="DE642" s="47"/>
      <c r="DF642" s="47"/>
      <c r="DG642" s="47"/>
      <c r="DH642" s="47"/>
      <c r="DI642" s="47"/>
      <c r="DJ642" s="47"/>
      <c r="DK642" s="47"/>
      <c r="DL642" s="47"/>
      <c r="DM642" s="47"/>
      <c r="DN642" s="47"/>
      <c r="DO642" s="47"/>
      <c r="DP642" s="47"/>
      <c r="DQ642" s="47"/>
      <c r="DR642" s="47"/>
      <c r="DS642" s="47"/>
      <c r="DT642" s="47"/>
      <c r="DU642" s="47"/>
      <c r="DV642" s="47"/>
      <c r="DW642" s="47"/>
      <c r="DX642" s="47"/>
      <c r="DY642" s="47"/>
      <c r="DZ642" s="47"/>
      <c r="EA642" s="47"/>
      <c r="EB642" s="47"/>
      <c r="EC642" s="47"/>
      <c r="ED642" s="47"/>
      <c r="EE642" s="47"/>
      <c r="EF642" s="47"/>
      <c r="EG642" s="47"/>
      <c r="EH642" s="47"/>
      <c r="EI642" s="47"/>
      <c r="EJ642" s="47"/>
      <c r="EK642" s="47"/>
      <c r="EL642" s="47"/>
      <c r="EM642" s="47"/>
      <c r="EN642" s="47"/>
      <c r="EO642" s="47"/>
      <c r="EP642" s="47"/>
      <c r="EQ642" s="47"/>
      <c r="ER642" s="47"/>
      <c r="ES642" s="47"/>
      <c r="ET642" s="47"/>
      <c r="EU642" s="47"/>
      <c r="EV642" s="47"/>
      <c r="EW642" s="47"/>
      <c r="EX642" s="47"/>
      <c r="EY642" s="47"/>
      <c r="EZ642" s="47"/>
      <c r="FA642" s="47"/>
      <c r="FB642" s="47"/>
      <c r="FC642" s="47"/>
      <c r="FD642" s="47"/>
      <c r="FE642" s="47"/>
      <c r="FF642" s="47"/>
      <c r="FG642" s="47"/>
      <c r="FH642" s="47"/>
      <c r="FI642" s="47"/>
      <c r="FJ642" s="47"/>
      <c r="FK642" s="47"/>
      <c r="FL642" s="47"/>
      <c r="FM642" s="47"/>
      <c r="FN642" s="47"/>
      <c r="FO642" s="47"/>
      <c r="FP642" s="47"/>
      <c r="FQ642" s="47"/>
      <c r="FR642" s="47"/>
      <c r="FS642" s="47"/>
      <c r="FT642" s="47"/>
    </row>
    <row r="643" spans="1:176" ht="15" customHeight="1">
      <c r="A643" s="47">
        <v>640</v>
      </c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  <c r="EB643" s="47"/>
      <c r="EC643" s="47"/>
      <c r="ED643" s="47"/>
      <c r="EE643" s="47"/>
      <c r="EF643" s="47"/>
      <c r="EG643" s="47"/>
      <c r="EH643" s="47"/>
      <c r="EI643" s="47"/>
      <c r="EJ643" s="47"/>
      <c r="EK643" s="47"/>
      <c r="EL643" s="47"/>
      <c r="EM643" s="47"/>
      <c r="EN643" s="47"/>
      <c r="EO643" s="47"/>
      <c r="EP643" s="47"/>
      <c r="EQ643" s="47"/>
      <c r="ER643" s="47"/>
      <c r="ES643" s="47"/>
      <c r="ET643" s="47"/>
      <c r="EU643" s="47"/>
      <c r="EV643" s="47"/>
      <c r="EW643" s="47"/>
      <c r="EX643" s="47"/>
      <c r="EY643" s="47"/>
      <c r="EZ643" s="47"/>
      <c r="FA643" s="47"/>
      <c r="FB643" s="47"/>
      <c r="FC643" s="47"/>
      <c r="FD643" s="47"/>
      <c r="FE643" s="47"/>
      <c r="FF643" s="47"/>
      <c r="FG643" s="47"/>
      <c r="FH643" s="47"/>
      <c r="FI643" s="47"/>
      <c r="FJ643" s="47"/>
      <c r="FK643" s="47"/>
      <c r="FL643" s="47"/>
      <c r="FM643" s="47"/>
      <c r="FN643" s="47"/>
      <c r="FO643" s="47"/>
      <c r="FP643" s="47"/>
      <c r="FQ643" s="47"/>
      <c r="FR643" s="47"/>
      <c r="FS643" s="47"/>
      <c r="FT643" s="47"/>
    </row>
    <row r="644" spans="1:176" ht="15" customHeight="1">
      <c r="A644" s="47">
        <v>641</v>
      </c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  <c r="EB644" s="47"/>
      <c r="EC644" s="47"/>
      <c r="ED644" s="47"/>
      <c r="EE644" s="47"/>
      <c r="EF644" s="47"/>
      <c r="EG644" s="47"/>
      <c r="EH644" s="47"/>
      <c r="EI644" s="47"/>
      <c r="EJ644" s="47"/>
      <c r="EK644" s="47"/>
      <c r="EL644" s="47"/>
      <c r="EM644" s="47"/>
      <c r="EN644" s="47"/>
      <c r="EO644" s="47"/>
      <c r="EP644" s="47"/>
      <c r="EQ644" s="47"/>
      <c r="ER644" s="47"/>
      <c r="ES644" s="47"/>
      <c r="ET644" s="47"/>
      <c r="EU644" s="47"/>
      <c r="EV644" s="47"/>
      <c r="EW644" s="47"/>
      <c r="EX644" s="47"/>
      <c r="EY644" s="47"/>
      <c r="EZ644" s="47"/>
      <c r="FA644" s="47"/>
      <c r="FB644" s="47"/>
      <c r="FC644" s="47"/>
      <c r="FD644" s="47"/>
      <c r="FE644" s="47"/>
      <c r="FF644" s="47"/>
      <c r="FG644" s="47"/>
      <c r="FH644" s="47"/>
      <c r="FI644" s="47"/>
      <c r="FJ644" s="47"/>
      <c r="FK644" s="47"/>
      <c r="FL644" s="47"/>
      <c r="FM644" s="47"/>
      <c r="FN644" s="47"/>
      <c r="FO644" s="47"/>
      <c r="FP644" s="47"/>
      <c r="FQ644" s="47"/>
      <c r="FR644" s="47"/>
      <c r="FS644" s="47"/>
      <c r="FT644" s="47"/>
    </row>
    <row r="645" spans="1:176" ht="15" customHeight="1">
      <c r="A645" s="47">
        <v>642</v>
      </c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47"/>
      <c r="CD645" s="47"/>
      <c r="CE645" s="47"/>
      <c r="CF645" s="47"/>
      <c r="CG645" s="47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7"/>
      <c r="CU645" s="47"/>
      <c r="CV645" s="47"/>
      <c r="CW645" s="47"/>
      <c r="CX645" s="47"/>
      <c r="CY645" s="47"/>
      <c r="CZ645" s="47"/>
      <c r="DA645" s="47"/>
      <c r="DB645" s="47"/>
      <c r="DC645" s="47"/>
      <c r="DD645" s="47"/>
      <c r="DE645" s="47"/>
      <c r="DF645" s="47"/>
      <c r="DG645" s="47"/>
      <c r="DH645" s="47"/>
      <c r="DI645" s="47"/>
      <c r="DJ645" s="47"/>
      <c r="DK645" s="47"/>
      <c r="DL645" s="47"/>
      <c r="DM645" s="47"/>
      <c r="DN645" s="47"/>
      <c r="DO645" s="47"/>
      <c r="DP645" s="47"/>
      <c r="DQ645" s="47"/>
      <c r="DR645" s="47"/>
      <c r="DS645" s="47"/>
      <c r="DT645" s="47"/>
      <c r="DU645" s="47"/>
      <c r="DV645" s="47"/>
      <c r="DW645" s="47"/>
      <c r="DX645" s="47"/>
      <c r="DY645" s="47"/>
      <c r="DZ645" s="47"/>
      <c r="EA645" s="47"/>
      <c r="EB645" s="47"/>
      <c r="EC645" s="47"/>
      <c r="ED645" s="47"/>
      <c r="EE645" s="47"/>
      <c r="EF645" s="47"/>
      <c r="EG645" s="47"/>
      <c r="EH645" s="47"/>
      <c r="EI645" s="47"/>
      <c r="EJ645" s="47"/>
      <c r="EK645" s="47"/>
      <c r="EL645" s="47"/>
      <c r="EM645" s="47"/>
      <c r="EN645" s="47"/>
      <c r="EO645" s="47"/>
      <c r="EP645" s="47"/>
      <c r="EQ645" s="47"/>
      <c r="ER645" s="47"/>
      <c r="ES645" s="47"/>
      <c r="ET645" s="47"/>
      <c r="EU645" s="47"/>
      <c r="EV645" s="47"/>
      <c r="EW645" s="47"/>
      <c r="EX645" s="47"/>
      <c r="EY645" s="47"/>
      <c r="EZ645" s="47"/>
      <c r="FA645" s="47"/>
      <c r="FB645" s="47"/>
      <c r="FC645" s="47"/>
      <c r="FD645" s="47"/>
      <c r="FE645" s="47"/>
      <c r="FF645" s="47"/>
      <c r="FG645" s="47"/>
      <c r="FH645" s="47"/>
      <c r="FI645" s="47"/>
      <c r="FJ645" s="47"/>
      <c r="FK645" s="47"/>
      <c r="FL645" s="47"/>
      <c r="FM645" s="47"/>
      <c r="FN645" s="47"/>
      <c r="FO645" s="47"/>
      <c r="FP645" s="47"/>
      <c r="FQ645" s="47"/>
      <c r="FR645" s="47"/>
      <c r="FS645" s="47"/>
      <c r="FT645" s="47"/>
    </row>
    <row r="646" spans="1:176" ht="15" customHeight="1">
      <c r="A646" s="47">
        <v>643</v>
      </c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47"/>
      <c r="CD646" s="47"/>
      <c r="CE646" s="47"/>
      <c r="CF646" s="47"/>
      <c r="CG646" s="47"/>
      <c r="CH646" s="47"/>
      <c r="CI646" s="47"/>
      <c r="CJ646" s="47"/>
      <c r="CK646" s="47"/>
      <c r="CL646" s="47"/>
      <c r="CM646" s="47"/>
      <c r="CN646" s="47"/>
      <c r="CO646" s="47"/>
      <c r="CP646" s="47"/>
      <c r="CQ646" s="47"/>
      <c r="CR646" s="47"/>
      <c r="CS646" s="47"/>
      <c r="CT646" s="47"/>
      <c r="CU646" s="47"/>
      <c r="CV646" s="47"/>
      <c r="CW646" s="47"/>
      <c r="CX646" s="47"/>
      <c r="CY646" s="47"/>
      <c r="CZ646" s="47"/>
      <c r="DA646" s="47"/>
      <c r="DB646" s="47"/>
      <c r="DC646" s="47"/>
      <c r="DD646" s="47"/>
      <c r="DE646" s="47"/>
      <c r="DF646" s="47"/>
      <c r="DG646" s="47"/>
      <c r="DH646" s="47"/>
      <c r="DI646" s="47"/>
      <c r="DJ646" s="47"/>
      <c r="DK646" s="47"/>
      <c r="DL646" s="47"/>
      <c r="DM646" s="47"/>
      <c r="DN646" s="47"/>
      <c r="DO646" s="47"/>
      <c r="DP646" s="47"/>
      <c r="DQ646" s="47"/>
      <c r="DR646" s="47"/>
      <c r="DS646" s="47"/>
      <c r="DT646" s="47"/>
      <c r="DU646" s="47"/>
      <c r="DV646" s="47"/>
      <c r="DW646" s="47"/>
      <c r="DX646" s="47"/>
      <c r="DY646" s="47"/>
      <c r="DZ646" s="47"/>
      <c r="EA646" s="47"/>
      <c r="EB646" s="47"/>
      <c r="EC646" s="47"/>
      <c r="ED646" s="47"/>
      <c r="EE646" s="47"/>
      <c r="EF646" s="47"/>
      <c r="EG646" s="47"/>
      <c r="EH646" s="47"/>
      <c r="EI646" s="47"/>
      <c r="EJ646" s="47"/>
      <c r="EK646" s="47"/>
      <c r="EL646" s="47"/>
      <c r="EM646" s="47"/>
      <c r="EN646" s="47"/>
      <c r="EO646" s="47"/>
      <c r="EP646" s="47"/>
      <c r="EQ646" s="47"/>
      <c r="ER646" s="47"/>
      <c r="ES646" s="47"/>
      <c r="ET646" s="47"/>
      <c r="EU646" s="47"/>
      <c r="EV646" s="47"/>
      <c r="EW646" s="47"/>
      <c r="EX646" s="47"/>
      <c r="EY646" s="47"/>
      <c r="EZ646" s="47"/>
      <c r="FA646" s="47"/>
      <c r="FB646" s="47"/>
      <c r="FC646" s="47"/>
      <c r="FD646" s="47"/>
      <c r="FE646" s="47"/>
      <c r="FF646" s="47"/>
      <c r="FG646" s="47"/>
      <c r="FH646" s="47"/>
      <c r="FI646" s="47"/>
      <c r="FJ646" s="47"/>
      <c r="FK646" s="47"/>
      <c r="FL646" s="47"/>
      <c r="FM646" s="47"/>
      <c r="FN646" s="47"/>
      <c r="FO646" s="47"/>
      <c r="FP646" s="47"/>
      <c r="FQ646" s="47"/>
      <c r="FR646" s="47"/>
      <c r="FS646" s="47"/>
      <c r="FT646" s="47"/>
    </row>
    <row r="647" spans="1:176" ht="15" customHeight="1">
      <c r="A647" s="47">
        <v>644</v>
      </c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  <c r="BX647" s="47"/>
      <c r="BY647" s="47"/>
      <c r="BZ647" s="47"/>
      <c r="CA647" s="47"/>
      <c r="CB647" s="47"/>
      <c r="CC647" s="47"/>
      <c r="CD647" s="47"/>
      <c r="CE647" s="47"/>
      <c r="CF647" s="47"/>
      <c r="CG647" s="47"/>
      <c r="CH647" s="47"/>
      <c r="CI647" s="47"/>
      <c r="CJ647" s="47"/>
      <c r="CK647" s="47"/>
      <c r="CL647" s="47"/>
      <c r="CM647" s="47"/>
      <c r="CN647" s="47"/>
      <c r="CO647" s="47"/>
      <c r="CP647" s="47"/>
      <c r="CQ647" s="47"/>
      <c r="CR647" s="47"/>
      <c r="CS647" s="47"/>
      <c r="CT647" s="47"/>
      <c r="CU647" s="47"/>
      <c r="CV647" s="47"/>
      <c r="CW647" s="47"/>
      <c r="CX647" s="47"/>
      <c r="CY647" s="47"/>
      <c r="CZ647" s="47"/>
      <c r="DA647" s="47"/>
      <c r="DB647" s="47"/>
      <c r="DC647" s="47"/>
      <c r="DD647" s="47"/>
      <c r="DE647" s="47"/>
      <c r="DF647" s="47"/>
      <c r="DG647" s="47"/>
      <c r="DH647" s="47"/>
      <c r="DI647" s="47"/>
      <c r="DJ647" s="47"/>
      <c r="DK647" s="47"/>
      <c r="DL647" s="47"/>
      <c r="DM647" s="47"/>
      <c r="DN647" s="47"/>
      <c r="DO647" s="47"/>
      <c r="DP647" s="47"/>
      <c r="DQ647" s="47"/>
      <c r="DR647" s="47"/>
      <c r="DS647" s="47"/>
      <c r="DT647" s="47"/>
      <c r="DU647" s="47"/>
      <c r="DV647" s="47"/>
      <c r="DW647" s="47"/>
      <c r="DX647" s="47"/>
      <c r="DY647" s="47"/>
      <c r="DZ647" s="47"/>
      <c r="EA647" s="47"/>
      <c r="EB647" s="47"/>
      <c r="EC647" s="47"/>
      <c r="ED647" s="47"/>
      <c r="EE647" s="47"/>
      <c r="EF647" s="47"/>
      <c r="EG647" s="47"/>
      <c r="EH647" s="47"/>
      <c r="EI647" s="47"/>
      <c r="EJ647" s="47"/>
      <c r="EK647" s="47"/>
      <c r="EL647" s="47"/>
      <c r="EM647" s="47"/>
      <c r="EN647" s="47"/>
      <c r="EO647" s="47"/>
      <c r="EP647" s="47"/>
      <c r="EQ647" s="47"/>
      <c r="ER647" s="47"/>
      <c r="ES647" s="47"/>
      <c r="ET647" s="47"/>
      <c r="EU647" s="47"/>
      <c r="EV647" s="47"/>
      <c r="EW647" s="47"/>
      <c r="EX647" s="47"/>
      <c r="EY647" s="47"/>
      <c r="EZ647" s="47"/>
      <c r="FA647" s="47"/>
      <c r="FB647" s="47"/>
      <c r="FC647" s="47"/>
      <c r="FD647" s="47"/>
      <c r="FE647" s="47"/>
      <c r="FF647" s="47"/>
      <c r="FG647" s="47"/>
      <c r="FH647" s="47"/>
      <c r="FI647" s="47"/>
      <c r="FJ647" s="47"/>
      <c r="FK647" s="47"/>
      <c r="FL647" s="47"/>
      <c r="FM647" s="47"/>
      <c r="FN647" s="47"/>
      <c r="FO647" s="47"/>
      <c r="FP647" s="47"/>
      <c r="FQ647" s="47"/>
      <c r="FR647" s="47"/>
      <c r="FS647" s="47"/>
      <c r="FT647" s="47"/>
    </row>
    <row r="648" spans="1:176" ht="15" customHeight="1">
      <c r="A648" s="47">
        <v>645</v>
      </c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47"/>
      <c r="CD648" s="47"/>
      <c r="CE648" s="47"/>
      <c r="CF648" s="47"/>
      <c r="CG648" s="47"/>
      <c r="CH648" s="47"/>
      <c r="CI648" s="47"/>
      <c r="CJ648" s="47"/>
      <c r="CK648" s="47"/>
      <c r="CL648" s="47"/>
      <c r="CM648" s="47"/>
      <c r="CN648" s="47"/>
      <c r="CO648" s="47"/>
      <c r="CP648" s="47"/>
      <c r="CQ648" s="47"/>
      <c r="CR648" s="47"/>
      <c r="CS648" s="47"/>
      <c r="CT648" s="47"/>
      <c r="CU648" s="47"/>
      <c r="CV648" s="47"/>
      <c r="CW648" s="47"/>
      <c r="CX648" s="47"/>
      <c r="CY648" s="47"/>
      <c r="CZ648" s="47"/>
      <c r="DA648" s="47"/>
      <c r="DB648" s="47"/>
      <c r="DC648" s="47"/>
      <c r="DD648" s="47"/>
      <c r="DE648" s="47"/>
      <c r="DF648" s="47"/>
      <c r="DG648" s="47"/>
      <c r="DH648" s="47"/>
      <c r="DI648" s="47"/>
      <c r="DJ648" s="47"/>
      <c r="DK648" s="47"/>
      <c r="DL648" s="47"/>
      <c r="DM648" s="47"/>
      <c r="DN648" s="47"/>
      <c r="DO648" s="47"/>
      <c r="DP648" s="47"/>
      <c r="DQ648" s="47"/>
      <c r="DR648" s="47"/>
      <c r="DS648" s="47"/>
      <c r="DT648" s="47"/>
      <c r="DU648" s="47"/>
      <c r="DV648" s="47"/>
      <c r="DW648" s="47"/>
      <c r="DX648" s="47"/>
      <c r="DY648" s="47"/>
      <c r="DZ648" s="47"/>
      <c r="EA648" s="47"/>
      <c r="EB648" s="47"/>
      <c r="EC648" s="47"/>
      <c r="ED648" s="47"/>
      <c r="EE648" s="47"/>
      <c r="EF648" s="47"/>
      <c r="EG648" s="47"/>
      <c r="EH648" s="47"/>
      <c r="EI648" s="47"/>
      <c r="EJ648" s="47"/>
      <c r="EK648" s="47"/>
      <c r="EL648" s="47"/>
      <c r="EM648" s="47"/>
      <c r="EN648" s="47"/>
      <c r="EO648" s="47"/>
      <c r="EP648" s="47"/>
      <c r="EQ648" s="47"/>
      <c r="ER648" s="47"/>
      <c r="ES648" s="47"/>
      <c r="ET648" s="47"/>
      <c r="EU648" s="47"/>
      <c r="EV648" s="47"/>
      <c r="EW648" s="47"/>
      <c r="EX648" s="47"/>
      <c r="EY648" s="47"/>
      <c r="EZ648" s="47"/>
      <c r="FA648" s="47"/>
      <c r="FB648" s="47"/>
      <c r="FC648" s="47"/>
      <c r="FD648" s="47"/>
      <c r="FE648" s="47"/>
      <c r="FF648" s="47"/>
      <c r="FG648" s="47"/>
      <c r="FH648" s="47"/>
      <c r="FI648" s="47"/>
      <c r="FJ648" s="47"/>
      <c r="FK648" s="47"/>
      <c r="FL648" s="47"/>
      <c r="FM648" s="47"/>
      <c r="FN648" s="47"/>
      <c r="FO648" s="47"/>
      <c r="FP648" s="47"/>
      <c r="FQ648" s="47"/>
      <c r="FR648" s="47"/>
      <c r="FS648" s="47"/>
      <c r="FT648" s="47"/>
    </row>
    <row r="649" spans="1:176" ht="15" customHeight="1">
      <c r="A649" s="47">
        <v>646</v>
      </c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  <c r="BX649" s="47"/>
      <c r="BY649" s="47"/>
      <c r="BZ649" s="47"/>
      <c r="CA649" s="47"/>
      <c r="CB649" s="47"/>
      <c r="CC649" s="47"/>
      <c r="CD649" s="47"/>
      <c r="CE649" s="47"/>
      <c r="CF649" s="47"/>
      <c r="CG649" s="47"/>
      <c r="CH649" s="47"/>
      <c r="CI649" s="47"/>
      <c r="CJ649" s="47"/>
      <c r="CK649" s="47"/>
      <c r="CL649" s="47"/>
      <c r="CM649" s="47"/>
      <c r="CN649" s="47"/>
      <c r="CO649" s="47"/>
      <c r="CP649" s="47"/>
      <c r="CQ649" s="47"/>
      <c r="CR649" s="47"/>
      <c r="CS649" s="47"/>
      <c r="CT649" s="47"/>
      <c r="CU649" s="47"/>
      <c r="CV649" s="47"/>
      <c r="CW649" s="47"/>
      <c r="CX649" s="47"/>
      <c r="CY649" s="47"/>
      <c r="CZ649" s="47"/>
      <c r="DA649" s="47"/>
      <c r="DB649" s="47"/>
      <c r="DC649" s="47"/>
      <c r="DD649" s="47"/>
      <c r="DE649" s="47"/>
      <c r="DF649" s="47"/>
      <c r="DG649" s="47"/>
      <c r="DH649" s="47"/>
      <c r="DI649" s="47"/>
      <c r="DJ649" s="47"/>
      <c r="DK649" s="47"/>
      <c r="DL649" s="47"/>
      <c r="DM649" s="47"/>
      <c r="DN649" s="47"/>
      <c r="DO649" s="47"/>
      <c r="DP649" s="47"/>
      <c r="DQ649" s="47"/>
      <c r="DR649" s="47"/>
      <c r="DS649" s="47"/>
      <c r="DT649" s="47"/>
      <c r="DU649" s="47"/>
      <c r="DV649" s="47"/>
      <c r="DW649" s="47"/>
      <c r="DX649" s="47"/>
      <c r="DY649" s="47"/>
      <c r="DZ649" s="47"/>
      <c r="EA649" s="47"/>
      <c r="EB649" s="47"/>
      <c r="EC649" s="47"/>
      <c r="ED649" s="47"/>
      <c r="EE649" s="47"/>
      <c r="EF649" s="47"/>
      <c r="EG649" s="47"/>
      <c r="EH649" s="47"/>
      <c r="EI649" s="47"/>
      <c r="EJ649" s="47"/>
      <c r="EK649" s="47"/>
      <c r="EL649" s="47"/>
      <c r="EM649" s="47"/>
      <c r="EN649" s="47"/>
      <c r="EO649" s="47"/>
      <c r="EP649" s="47"/>
      <c r="EQ649" s="47"/>
      <c r="ER649" s="47"/>
      <c r="ES649" s="47"/>
      <c r="ET649" s="47"/>
      <c r="EU649" s="47"/>
      <c r="EV649" s="47"/>
      <c r="EW649" s="47"/>
      <c r="EX649" s="47"/>
      <c r="EY649" s="47"/>
      <c r="EZ649" s="47"/>
      <c r="FA649" s="47"/>
      <c r="FB649" s="47"/>
      <c r="FC649" s="47"/>
      <c r="FD649" s="47"/>
      <c r="FE649" s="47"/>
      <c r="FF649" s="47"/>
      <c r="FG649" s="47"/>
      <c r="FH649" s="47"/>
      <c r="FI649" s="47"/>
      <c r="FJ649" s="47"/>
      <c r="FK649" s="47"/>
      <c r="FL649" s="47"/>
      <c r="FM649" s="47"/>
      <c r="FN649" s="47"/>
      <c r="FO649" s="47"/>
      <c r="FP649" s="47"/>
      <c r="FQ649" s="47"/>
      <c r="FR649" s="47"/>
      <c r="FS649" s="47"/>
      <c r="FT649" s="47"/>
    </row>
    <row r="650" spans="1:176" ht="15" customHeight="1">
      <c r="A650" s="47">
        <v>647</v>
      </c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47"/>
      <c r="CD650" s="47"/>
      <c r="CE650" s="47"/>
      <c r="CF650" s="47"/>
      <c r="CG650" s="47"/>
      <c r="CH650" s="47"/>
      <c r="CI650" s="47"/>
      <c r="CJ650" s="47"/>
      <c r="CK650" s="47"/>
      <c r="CL650" s="47"/>
      <c r="CM650" s="47"/>
      <c r="CN650" s="47"/>
      <c r="CO650" s="47"/>
      <c r="CP650" s="47"/>
      <c r="CQ650" s="47"/>
      <c r="CR650" s="47"/>
      <c r="CS650" s="47"/>
      <c r="CT650" s="47"/>
      <c r="CU650" s="47"/>
      <c r="CV650" s="47"/>
      <c r="CW650" s="47"/>
      <c r="CX650" s="47"/>
      <c r="CY650" s="47"/>
      <c r="CZ650" s="47"/>
      <c r="DA650" s="47"/>
      <c r="DB650" s="47"/>
      <c r="DC650" s="47"/>
      <c r="DD650" s="47"/>
      <c r="DE650" s="47"/>
      <c r="DF650" s="47"/>
      <c r="DG650" s="47"/>
      <c r="DH650" s="47"/>
      <c r="DI650" s="47"/>
      <c r="DJ650" s="47"/>
      <c r="DK650" s="47"/>
      <c r="DL650" s="47"/>
      <c r="DM650" s="47"/>
      <c r="DN650" s="47"/>
      <c r="DO650" s="47"/>
      <c r="DP650" s="47"/>
      <c r="DQ650" s="47"/>
      <c r="DR650" s="47"/>
      <c r="DS650" s="47"/>
      <c r="DT650" s="47"/>
      <c r="DU650" s="47"/>
      <c r="DV650" s="47"/>
      <c r="DW650" s="47"/>
      <c r="DX650" s="47"/>
      <c r="DY650" s="47"/>
      <c r="DZ650" s="47"/>
      <c r="EA650" s="47"/>
      <c r="EB650" s="47"/>
      <c r="EC650" s="47"/>
      <c r="ED650" s="47"/>
      <c r="EE650" s="47"/>
      <c r="EF650" s="47"/>
      <c r="EG650" s="47"/>
      <c r="EH650" s="47"/>
      <c r="EI650" s="47"/>
      <c r="EJ650" s="47"/>
      <c r="EK650" s="47"/>
      <c r="EL650" s="47"/>
      <c r="EM650" s="47"/>
      <c r="EN650" s="47"/>
      <c r="EO650" s="47"/>
      <c r="EP650" s="47"/>
      <c r="EQ650" s="47"/>
      <c r="ER650" s="47"/>
      <c r="ES650" s="47"/>
      <c r="ET650" s="47"/>
      <c r="EU650" s="47"/>
      <c r="EV650" s="47"/>
      <c r="EW650" s="47"/>
      <c r="EX650" s="47"/>
      <c r="EY650" s="47"/>
      <c r="EZ650" s="47"/>
      <c r="FA650" s="47"/>
      <c r="FB650" s="47"/>
      <c r="FC650" s="47"/>
      <c r="FD650" s="47"/>
      <c r="FE650" s="47"/>
      <c r="FF650" s="47"/>
      <c r="FG650" s="47"/>
      <c r="FH650" s="47"/>
      <c r="FI650" s="47"/>
      <c r="FJ650" s="47"/>
      <c r="FK650" s="47"/>
      <c r="FL650" s="47"/>
      <c r="FM650" s="47"/>
      <c r="FN650" s="47"/>
      <c r="FO650" s="47"/>
      <c r="FP650" s="47"/>
      <c r="FQ650" s="47"/>
      <c r="FR650" s="47"/>
      <c r="FS650" s="47"/>
      <c r="FT650" s="47"/>
    </row>
    <row r="651" spans="1:176" ht="15" customHeight="1">
      <c r="A651" s="47">
        <v>648</v>
      </c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  <c r="BX651" s="47"/>
      <c r="BY651" s="47"/>
      <c r="BZ651" s="47"/>
      <c r="CA651" s="47"/>
      <c r="CB651" s="47"/>
      <c r="CC651" s="47"/>
      <c r="CD651" s="47"/>
      <c r="CE651" s="47"/>
      <c r="CF651" s="47"/>
      <c r="CG651" s="47"/>
      <c r="CH651" s="47"/>
      <c r="CI651" s="47"/>
      <c r="CJ651" s="47"/>
      <c r="CK651" s="47"/>
      <c r="CL651" s="47"/>
      <c r="CM651" s="47"/>
      <c r="CN651" s="47"/>
      <c r="CO651" s="47"/>
      <c r="CP651" s="47"/>
      <c r="CQ651" s="47"/>
      <c r="CR651" s="47"/>
      <c r="CS651" s="47"/>
      <c r="CT651" s="47"/>
      <c r="CU651" s="47"/>
      <c r="CV651" s="47"/>
      <c r="CW651" s="47"/>
      <c r="CX651" s="47"/>
      <c r="CY651" s="47"/>
      <c r="CZ651" s="47"/>
      <c r="DA651" s="47"/>
      <c r="DB651" s="47"/>
      <c r="DC651" s="47"/>
      <c r="DD651" s="47"/>
      <c r="DE651" s="47"/>
      <c r="DF651" s="47"/>
      <c r="DG651" s="47"/>
      <c r="DH651" s="47"/>
      <c r="DI651" s="47"/>
      <c r="DJ651" s="47"/>
      <c r="DK651" s="47"/>
      <c r="DL651" s="47"/>
      <c r="DM651" s="47"/>
      <c r="DN651" s="47"/>
      <c r="DO651" s="47"/>
      <c r="DP651" s="47"/>
      <c r="DQ651" s="47"/>
      <c r="DR651" s="47"/>
      <c r="DS651" s="47"/>
      <c r="DT651" s="47"/>
      <c r="DU651" s="47"/>
      <c r="DV651" s="47"/>
      <c r="DW651" s="47"/>
      <c r="DX651" s="47"/>
      <c r="DY651" s="47"/>
      <c r="DZ651" s="47"/>
      <c r="EA651" s="47"/>
      <c r="EB651" s="47"/>
      <c r="EC651" s="47"/>
      <c r="ED651" s="47"/>
      <c r="EE651" s="47"/>
      <c r="EF651" s="47"/>
      <c r="EG651" s="47"/>
      <c r="EH651" s="47"/>
      <c r="EI651" s="47"/>
      <c r="EJ651" s="47"/>
      <c r="EK651" s="47"/>
      <c r="EL651" s="47"/>
      <c r="EM651" s="47"/>
      <c r="EN651" s="47"/>
      <c r="EO651" s="47"/>
      <c r="EP651" s="47"/>
      <c r="EQ651" s="47"/>
      <c r="ER651" s="47"/>
      <c r="ES651" s="47"/>
      <c r="ET651" s="47"/>
      <c r="EU651" s="47"/>
      <c r="EV651" s="47"/>
      <c r="EW651" s="47"/>
      <c r="EX651" s="47"/>
      <c r="EY651" s="47"/>
      <c r="EZ651" s="47"/>
      <c r="FA651" s="47"/>
      <c r="FB651" s="47"/>
      <c r="FC651" s="47"/>
      <c r="FD651" s="47"/>
      <c r="FE651" s="47"/>
      <c r="FF651" s="47"/>
      <c r="FG651" s="47"/>
      <c r="FH651" s="47"/>
      <c r="FI651" s="47"/>
      <c r="FJ651" s="47"/>
      <c r="FK651" s="47"/>
      <c r="FL651" s="47"/>
      <c r="FM651" s="47"/>
      <c r="FN651" s="47"/>
      <c r="FO651" s="47"/>
      <c r="FP651" s="47"/>
      <c r="FQ651" s="47"/>
      <c r="FR651" s="47"/>
      <c r="FS651" s="47"/>
      <c r="FT651" s="47"/>
    </row>
    <row r="652" spans="1:176" ht="15" customHeight="1">
      <c r="A652" s="47">
        <v>649</v>
      </c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  <c r="BX652" s="47"/>
      <c r="BY652" s="47"/>
      <c r="BZ652" s="47"/>
      <c r="CA652" s="47"/>
      <c r="CB652" s="47"/>
      <c r="CC652" s="47"/>
      <c r="CD652" s="47"/>
      <c r="CE652" s="47"/>
      <c r="CF652" s="47"/>
      <c r="CG652" s="47"/>
      <c r="CH652" s="47"/>
      <c r="CI652" s="47"/>
      <c r="CJ652" s="47"/>
      <c r="CK652" s="47"/>
      <c r="CL652" s="47"/>
      <c r="CM652" s="47"/>
      <c r="CN652" s="47"/>
      <c r="CO652" s="47"/>
      <c r="CP652" s="47"/>
      <c r="CQ652" s="47"/>
      <c r="CR652" s="47"/>
      <c r="CS652" s="47"/>
      <c r="CT652" s="47"/>
      <c r="CU652" s="47"/>
      <c r="CV652" s="47"/>
      <c r="CW652" s="47"/>
      <c r="CX652" s="47"/>
      <c r="CY652" s="47"/>
      <c r="CZ652" s="47"/>
      <c r="DA652" s="47"/>
      <c r="DB652" s="47"/>
      <c r="DC652" s="47"/>
      <c r="DD652" s="47"/>
      <c r="DE652" s="47"/>
      <c r="DF652" s="47"/>
      <c r="DG652" s="47"/>
      <c r="DH652" s="47"/>
      <c r="DI652" s="47"/>
      <c r="DJ652" s="47"/>
      <c r="DK652" s="47"/>
      <c r="DL652" s="47"/>
      <c r="DM652" s="47"/>
      <c r="DN652" s="47"/>
      <c r="DO652" s="47"/>
      <c r="DP652" s="47"/>
      <c r="DQ652" s="47"/>
      <c r="DR652" s="47"/>
      <c r="DS652" s="47"/>
      <c r="DT652" s="47"/>
      <c r="DU652" s="47"/>
      <c r="DV652" s="47"/>
      <c r="DW652" s="47"/>
      <c r="DX652" s="47"/>
      <c r="DY652" s="47"/>
      <c r="DZ652" s="47"/>
      <c r="EA652" s="47"/>
      <c r="EB652" s="47"/>
      <c r="EC652" s="47"/>
      <c r="ED652" s="47"/>
      <c r="EE652" s="47"/>
      <c r="EF652" s="47"/>
      <c r="EG652" s="47"/>
      <c r="EH652" s="47"/>
      <c r="EI652" s="47"/>
      <c r="EJ652" s="47"/>
      <c r="EK652" s="47"/>
      <c r="EL652" s="47"/>
      <c r="EM652" s="47"/>
      <c r="EN652" s="47"/>
      <c r="EO652" s="47"/>
      <c r="EP652" s="47"/>
      <c r="EQ652" s="47"/>
      <c r="ER652" s="47"/>
      <c r="ES652" s="47"/>
      <c r="ET652" s="47"/>
      <c r="EU652" s="47"/>
      <c r="EV652" s="47"/>
      <c r="EW652" s="47"/>
      <c r="EX652" s="47"/>
      <c r="EY652" s="47"/>
      <c r="EZ652" s="47"/>
      <c r="FA652" s="47"/>
      <c r="FB652" s="47"/>
      <c r="FC652" s="47"/>
      <c r="FD652" s="47"/>
      <c r="FE652" s="47"/>
      <c r="FF652" s="47"/>
      <c r="FG652" s="47"/>
      <c r="FH652" s="47"/>
      <c r="FI652" s="47"/>
      <c r="FJ652" s="47"/>
      <c r="FK652" s="47"/>
      <c r="FL652" s="47"/>
      <c r="FM652" s="47"/>
      <c r="FN652" s="47"/>
      <c r="FO652" s="47"/>
      <c r="FP652" s="47"/>
      <c r="FQ652" s="47"/>
      <c r="FR652" s="47"/>
      <c r="FS652" s="47"/>
      <c r="FT652" s="47"/>
    </row>
    <row r="653" spans="1:176" ht="15" customHeight="1">
      <c r="A653" s="47">
        <v>650</v>
      </c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  <c r="BX653" s="47"/>
      <c r="BY653" s="47"/>
      <c r="BZ653" s="47"/>
      <c r="CA653" s="47"/>
      <c r="CB653" s="47"/>
      <c r="CC653" s="47"/>
      <c r="CD653" s="47"/>
      <c r="CE653" s="47"/>
      <c r="CF653" s="47"/>
      <c r="CG653" s="47"/>
      <c r="CH653" s="47"/>
      <c r="CI653" s="47"/>
      <c r="CJ653" s="47"/>
      <c r="CK653" s="47"/>
      <c r="CL653" s="47"/>
      <c r="CM653" s="47"/>
      <c r="CN653" s="47"/>
      <c r="CO653" s="47"/>
      <c r="CP653" s="47"/>
      <c r="CQ653" s="47"/>
      <c r="CR653" s="47"/>
      <c r="CS653" s="47"/>
      <c r="CT653" s="47"/>
      <c r="CU653" s="47"/>
      <c r="CV653" s="47"/>
      <c r="CW653" s="47"/>
      <c r="CX653" s="47"/>
      <c r="CY653" s="47"/>
      <c r="CZ653" s="47"/>
      <c r="DA653" s="47"/>
      <c r="DB653" s="47"/>
      <c r="DC653" s="47"/>
      <c r="DD653" s="47"/>
      <c r="DE653" s="47"/>
      <c r="DF653" s="47"/>
      <c r="DG653" s="47"/>
      <c r="DH653" s="47"/>
      <c r="DI653" s="47"/>
      <c r="DJ653" s="47"/>
      <c r="DK653" s="47"/>
      <c r="DL653" s="47"/>
      <c r="DM653" s="47"/>
      <c r="DN653" s="47"/>
      <c r="DO653" s="47"/>
      <c r="DP653" s="47"/>
      <c r="DQ653" s="47"/>
      <c r="DR653" s="47"/>
      <c r="DS653" s="47"/>
      <c r="DT653" s="47"/>
      <c r="DU653" s="47"/>
      <c r="DV653" s="47"/>
      <c r="DW653" s="47"/>
      <c r="DX653" s="47"/>
      <c r="DY653" s="47"/>
      <c r="DZ653" s="47"/>
      <c r="EA653" s="47"/>
      <c r="EB653" s="47"/>
      <c r="EC653" s="47"/>
      <c r="ED653" s="47"/>
      <c r="EE653" s="47"/>
      <c r="EF653" s="47"/>
      <c r="EG653" s="47"/>
      <c r="EH653" s="47"/>
      <c r="EI653" s="47"/>
      <c r="EJ653" s="47"/>
      <c r="EK653" s="47"/>
      <c r="EL653" s="47"/>
      <c r="EM653" s="47"/>
      <c r="EN653" s="47"/>
      <c r="EO653" s="47"/>
      <c r="EP653" s="47"/>
      <c r="EQ653" s="47"/>
      <c r="ER653" s="47"/>
      <c r="ES653" s="47"/>
      <c r="ET653" s="47"/>
      <c r="EU653" s="47"/>
      <c r="EV653" s="47"/>
      <c r="EW653" s="47"/>
      <c r="EX653" s="47"/>
      <c r="EY653" s="47"/>
      <c r="EZ653" s="47"/>
      <c r="FA653" s="47"/>
      <c r="FB653" s="47"/>
      <c r="FC653" s="47"/>
      <c r="FD653" s="47"/>
      <c r="FE653" s="47"/>
      <c r="FF653" s="47"/>
      <c r="FG653" s="47"/>
      <c r="FH653" s="47"/>
      <c r="FI653" s="47"/>
      <c r="FJ653" s="47"/>
      <c r="FK653" s="47"/>
      <c r="FL653" s="47"/>
      <c r="FM653" s="47"/>
      <c r="FN653" s="47"/>
      <c r="FO653" s="47"/>
      <c r="FP653" s="47"/>
      <c r="FQ653" s="47"/>
      <c r="FR653" s="47"/>
      <c r="FS653" s="47"/>
      <c r="FT653" s="47"/>
    </row>
    <row r="654" spans="1:176" ht="15" customHeight="1">
      <c r="A654" s="47">
        <v>651</v>
      </c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  <c r="BX654" s="47"/>
      <c r="BY654" s="47"/>
      <c r="BZ654" s="47"/>
      <c r="CA654" s="47"/>
      <c r="CB654" s="47"/>
      <c r="CC654" s="47"/>
      <c r="CD654" s="47"/>
      <c r="CE654" s="47"/>
      <c r="CF654" s="47"/>
      <c r="CG654" s="47"/>
      <c r="CH654" s="47"/>
      <c r="CI654" s="47"/>
      <c r="CJ654" s="47"/>
      <c r="CK654" s="47"/>
      <c r="CL654" s="47"/>
      <c r="CM654" s="47"/>
      <c r="CN654" s="47"/>
      <c r="CO654" s="47"/>
      <c r="CP654" s="47"/>
      <c r="CQ654" s="47"/>
      <c r="CR654" s="47"/>
      <c r="CS654" s="47"/>
      <c r="CT654" s="47"/>
      <c r="CU654" s="47"/>
      <c r="CV654" s="47"/>
      <c r="CW654" s="47"/>
      <c r="CX654" s="47"/>
      <c r="CY654" s="47"/>
      <c r="CZ654" s="47"/>
      <c r="DA654" s="47"/>
      <c r="DB654" s="47"/>
      <c r="DC654" s="47"/>
      <c r="DD654" s="47"/>
      <c r="DE654" s="47"/>
      <c r="DF654" s="47"/>
      <c r="DG654" s="47"/>
      <c r="DH654" s="47"/>
      <c r="DI654" s="47"/>
      <c r="DJ654" s="47"/>
      <c r="DK654" s="47"/>
      <c r="DL654" s="47"/>
      <c r="DM654" s="47"/>
      <c r="DN654" s="47"/>
      <c r="DO654" s="47"/>
      <c r="DP654" s="47"/>
      <c r="DQ654" s="47"/>
      <c r="DR654" s="47"/>
      <c r="DS654" s="47"/>
      <c r="DT654" s="47"/>
      <c r="DU654" s="47"/>
      <c r="DV654" s="47"/>
      <c r="DW654" s="47"/>
      <c r="DX654" s="47"/>
      <c r="DY654" s="47"/>
      <c r="DZ654" s="47"/>
      <c r="EA654" s="47"/>
      <c r="EB654" s="47"/>
      <c r="EC654" s="47"/>
      <c r="ED654" s="47"/>
      <c r="EE654" s="47"/>
      <c r="EF654" s="47"/>
      <c r="EG654" s="47"/>
      <c r="EH654" s="47"/>
      <c r="EI654" s="47"/>
      <c r="EJ654" s="47"/>
      <c r="EK654" s="47"/>
      <c r="EL654" s="47"/>
      <c r="EM654" s="47"/>
      <c r="EN654" s="47"/>
      <c r="EO654" s="47"/>
      <c r="EP654" s="47"/>
      <c r="EQ654" s="47"/>
      <c r="ER654" s="47"/>
      <c r="ES654" s="47"/>
      <c r="ET654" s="47"/>
      <c r="EU654" s="47"/>
      <c r="EV654" s="47"/>
      <c r="EW654" s="47"/>
      <c r="EX654" s="47"/>
      <c r="EY654" s="47"/>
      <c r="EZ654" s="47"/>
      <c r="FA654" s="47"/>
      <c r="FB654" s="47"/>
      <c r="FC654" s="47"/>
      <c r="FD654" s="47"/>
      <c r="FE654" s="47"/>
      <c r="FF654" s="47"/>
      <c r="FG654" s="47"/>
      <c r="FH654" s="47"/>
      <c r="FI654" s="47"/>
      <c r="FJ654" s="47"/>
      <c r="FK654" s="47"/>
      <c r="FL654" s="47"/>
      <c r="FM654" s="47"/>
      <c r="FN654" s="47"/>
      <c r="FO654" s="47"/>
      <c r="FP654" s="47"/>
      <c r="FQ654" s="47"/>
      <c r="FR654" s="47"/>
      <c r="FS654" s="47"/>
      <c r="FT654" s="47"/>
    </row>
    <row r="655" spans="1:176" ht="15" customHeight="1">
      <c r="A655" s="47">
        <v>652</v>
      </c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  <c r="BX655" s="47"/>
      <c r="BY655" s="47"/>
      <c r="BZ655" s="47"/>
      <c r="CA655" s="47"/>
      <c r="CB655" s="47"/>
      <c r="CC655" s="47"/>
      <c r="CD655" s="47"/>
      <c r="CE655" s="47"/>
      <c r="CF655" s="47"/>
      <c r="CG655" s="47"/>
      <c r="CH655" s="47"/>
      <c r="CI655" s="47"/>
      <c r="CJ655" s="47"/>
      <c r="CK655" s="47"/>
      <c r="CL655" s="47"/>
      <c r="CM655" s="47"/>
      <c r="CN655" s="47"/>
      <c r="CO655" s="47"/>
      <c r="CP655" s="47"/>
      <c r="CQ655" s="47"/>
      <c r="CR655" s="47"/>
      <c r="CS655" s="47"/>
      <c r="CT655" s="47"/>
      <c r="CU655" s="47"/>
      <c r="CV655" s="47"/>
      <c r="CW655" s="47"/>
      <c r="CX655" s="47"/>
      <c r="CY655" s="47"/>
      <c r="CZ655" s="47"/>
      <c r="DA655" s="47"/>
      <c r="DB655" s="47"/>
      <c r="DC655" s="47"/>
      <c r="DD655" s="47"/>
      <c r="DE655" s="47"/>
      <c r="DF655" s="47"/>
      <c r="DG655" s="47"/>
      <c r="DH655" s="47"/>
      <c r="DI655" s="47"/>
      <c r="DJ655" s="47"/>
      <c r="DK655" s="47"/>
      <c r="DL655" s="47"/>
      <c r="DM655" s="47"/>
      <c r="DN655" s="47"/>
      <c r="DO655" s="47"/>
      <c r="DP655" s="47"/>
      <c r="DQ655" s="47"/>
      <c r="DR655" s="47"/>
      <c r="DS655" s="47"/>
      <c r="DT655" s="47"/>
      <c r="DU655" s="47"/>
      <c r="DV655" s="47"/>
      <c r="DW655" s="47"/>
      <c r="DX655" s="47"/>
      <c r="DY655" s="47"/>
      <c r="DZ655" s="47"/>
      <c r="EA655" s="47"/>
      <c r="EB655" s="47"/>
      <c r="EC655" s="47"/>
      <c r="ED655" s="47"/>
      <c r="EE655" s="47"/>
      <c r="EF655" s="47"/>
      <c r="EG655" s="47"/>
      <c r="EH655" s="47"/>
      <c r="EI655" s="47"/>
      <c r="EJ655" s="47"/>
      <c r="EK655" s="47"/>
      <c r="EL655" s="47"/>
      <c r="EM655" s="47"/>
      <c r="EN655" s="47"/>
      <c r="EO655" s="47"/>
      <c r="EP655" s="47"/>
      <c r="EQ655" s="47"/>
      <c r="ER655" s="47"/>
      <c r="ES655" s="47"/>
      <c r="ET655" s="47"/>
      <c r="EU655" s="47"/>
      <c r="EV655" s="47"/>
      <c r="EW655" s="47"/>
      <c r="EX655" s="47"/>
      <c r="EY655" s="47"/>
      <c r="EZ655" s="47"/>
      <c r="FA655" s="47"/>
      <c r="FB655" s="47"/>
      <c r="FC655" s="47"/>
      <c r="FD655" s="47"/>
      <c r="FE655" s="47"/>
      <c r="FF655" s="47"/>
      <c r="FG655" s="47"/>
      <c r="FH655" s="47"/>
      <c r="FI655" s="47"/>
      <c r="FJ655" s="47"/>
      <c r="FK655" s="47"/>
      <c r="FL655" s="47"/>
      <c r="FM655" s="47"/>
      <c r="FN655" s="47"/>
      <c r="FO655" s="47"/>
      <c r="FP655" s="47"/>
      <c r="FQ655" s="47"/>
      <c r="FR655" s="47"/>
      <c r="FS655" s="47"/>
      <c r="FT655" s="47"/>
    </row>
    <row r="656" spans="1:176" ht="15" customHeight="1">
      <c r="A656" s="47">
        <v>653</v>
      </c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  <c r="BX656" s="47"/>
      <c r="BY656" s="47"/>
      <c r="BZ656" s="47"/>
      <c r="CA656" s="47"/>
      <c r="CB656" s="47"/>
      <c r="CC656" s="47"/>
      <c r="CD656" s="47"/>
      <c r="CE656" s="47"/>
      <c r="CF656" s="47"/>
      <c r="CG656" s="47"/>
      <c r="CH656" s="47"/>
      <c r="CI656" s="47"/>
      <c r="CJ656" s="47"/>
      <c r="CK656" s="47"/>
      <c r="CL656" s="47"/>
      <c r="CM656" s="47"/>
      <c r="CN656" s="47"/>
      <c r="CO656" s="47"/>
      <c r="CP656" s="47"/>
      <c r="CQ656" s="47"/>
      <c r="CR656" s="47"/>
      <c r="CS656" s="47"/>
      <c r="CT656" s="47"/>
      <c r="CU656" s="47"/>
      <c r="CV656" s="47"/>
      <c r="CW656" s="47"/>
      <c r="CX656" s="47"/>
      <c r="CY656" s="47"/>
      <c r="CZ656" s="47"/>
      <c r="DA656" s="47"/>
      <c r="DB656" s="47"/>
      <c r="DC656" s="47"/>
      <c r="DD656" s="47"/>
      <c r="DE656" s="47"/>
      <c r="DF656" s="47"/>
      <c r="DG656" s="47"/>
      <c r="DH656" s="47"/>
      <c r="DI656" s="47"/>
      <c r="DJ656" s="47"/>
      <c r="DK656" s="47"/>
      <c r="DL656" s="47"/>
      <c r="DM656" s="47"/>
      <c r="DN656" s="47"/>
      <c r="DO656" s="47"/>
      <c r="DP656" s="47"/>
      <c r="DQ656" s="47"/>
      <c r="DR656" s="47"/>
      <c r="DS656" s="47"/>
      <c r="DT656" s="47"/>
      <c r="DU656" s="47"/>
      <c r="DV656" s="47"/>
      <c r="DW656" s="47"/>
      <c r="DX656" s="47"/>
      <c r="DY656" s="47"/>
      <c r="DZ656" s="47"/>
      <c r="EA656" s="47"/>
      <c r="EB656" s="47"/>
      <c r="EC656" s="47"/>
      <c r="ED656" s="47"/>
      <c r="EE656" s="47"/>
      <c r="EF656" s="47"/>
      <c r="EG656" s="47"/>
      <c r="EH656" s="47"/>
      <c r="EI656" s="47"/>
      <c r="EJ656" s="47"/>
      <c r="EK656" s="47"/>
      <c r="EL656" s="47"/>
      <c r="EM656" s="47"/>
      <c r="EN656" s="47"/>
      <c r="EO656" s="47"/>
      <c r="EP656" s="47"/>
      <c r="EQ656" s="47"/>
      <c r="ER656" s="47"/>
      <c r="ES656" s="47"/>
      <c r="ET656" s="47"/>
      <c r="EU656" s="47"/>
      <c r="EV656" s="47"/>
      <c r="EW656" s="47"/>
      <c r="EX656" s="47"/>
      <c r="EY656" s="47"/>
      <c r="EZ656" s="47"/>
      <c r="FA656" s="47"/>
      <c r="FB656" s="47"/>
      <c r="FC656" s="47"/>
      <c r="FD656" s="47"/>
      <c r="FE656" s="47"/>
      <c r="FF656" s="47"/>
      <c r="FG656" s="47"/>
      <c r="FH656" s="47"/>
      <c r="FI656" s="47"/>
      <c r="FJ656" s="47"/>
      <c r="FK656" s="47"/>
      <c r="FL656" s="47"/>
      <c r="FM656" s="47"/>
      <c r="FN656" s="47"/>
      <c r="FO656" s="47"/>
      <c r="FP656" s="47"/>
      <c r="FQ656" s="47"/>
      <c r="FR656" s="47"/>
      <c r="FS656" s="47"/>
      <c r="FT656" s="47"/>
    </row>
    <row r="657" spans="1:176" ht="15" customHeight="1">
      <c r="A657" s="47">
        <v>654</v>
      </c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  <c r="BX657" s="47"/>
      <c r="BY657" s="47"/>
      <c r="BZ657" s="47"/>
      <c r="CA657" s="47"/>
      <c r="CB657" s="47"/>
      <c r="CC657" s="47"/>
      <c r="CD657" s="47"/>
      <c r="CE657" s="47"/>
      <c r="CF657" s="47"/>
      <c r="CG657" s="47"/>
      <c r="CH657" s="47"/>
      <c r="CI657" s="47"/>
      <c r="CJ657" s="47"/>
      <c r="CK657" s="47"/>
      <c r="CL657" s="47"/>
      <c r="CM657" s="47"/>
      <c r="CN657" s="47"/>
      <c r="CO657" s="47"/>
      <c r="CP657" s="47"/>
      <c r="CQ657" s="47"/>
      <c r="CR657" s="47"/>
      <c r="CS657" s="47"/>
      <c r="CT657" s="47"/>
      <c r="CU657" s="47"/>
      <c r="CV657" s="47"/>
      <c r="CW657" s="47"/>
      <c r="CX657" s="47"/>
      <c r="CY657" s="47"/>
      <c r="CZ657" s="47"/>
      <c r="DA657" s="47"/>
      <c r="DB657" s="47"/>
      <c r="DC657" s="47"/>
      <c r="DD657" s="47"/>
      <c r="DE657" s="47"/>
      <c r="DF657" s="47"/>
      <c r="DG657" s="47"/>
      <c r="DH657" s="47"/>
      <c r="DI657" s="47"/>
      <c r="DJ657" s="47"/>
      <c r="DK657" s="47"/>
      <c r="DL657" s="47"/>
      <c r="DM657" s="47"/>
      <c r="DN657" s="47"/>
      <c r="DO657" s="47"/>
      <c r="DP657" s="47"/>
      <c r="DQ657" s="47"/>
      <c r="DR657" s="47"/>
      <c r="DS657" s="47"/>
      <c r="DT657" s="47"/>
      <c r="DU657" s="47"/>
      <c r="DV657" s="47"/>
      <c r="DW657" s="47"/>
      <c r="DX657" s="47"/>
      <c r="DY657" s="47"/>
      <c r="DZ657" s="47"/>
      <c r="EA657" s="47"/>
      <c r="EB657" s="47"/>
      <c r="EC657" s="47"/>
      <c r="ED657" s="47"/>
      <c r="EE657" s="47"/>
      <c r="EF657" s="47"/>
      <c r="EG657" s="47"/>
      <c r="EH657" s="47"/>
      <c r="EI657" s="47"/>
      <c r="EJ657" s="47"/>
      <c r="EK657" s="47"/>
      <c r="EL657" s="47"/>
      <c r="EM657" s="47"/>
      <c r="EN657" s="47"/>
      <c r="EO657" s="47"/>
      <c r="EP657" s="47"/>
      <c r="EQ657" s="47"/>
      <c r="ER657" s="47"/>
      <c r="ES657" s="47"/>
      <c r="ET657" s="47"/>
      <c r="EU657" s="47"/>
      <c r="EV657" s="47"/>
      <c r="EW657" s="47"/>
      <c r="EX657" s="47"/>
      <c r="EY657" s="47"/>
      <c r="EZ657" s="47"/>
      <c r="FA657" s="47"/>
      <c r="FB657" s="47"/>
      <c r="FC657" s="47"/>
      <c r="FD657" s="47"/>
      <c r="FE657" s="47"/>
      <c r="FF657" s="47"/>
      <c r="FG657" s="47"/>
      <c r="FH657" s="47"/>
      <c r="FI657" s="47"/>
      <c r="FJ657" s="47"/>
      <c r="FK657" s="47"/>
      <c r="FL657" s="47"/>
      <c r="FM657" s="47"/>
      <c r="FN657" s="47"/>
      <c r="FO657" s="47"/>
      <c r="FP657" s="47"/>
      <c r="FQ657" s="47"/>
      <c r="FR657" s="47"/>
      <c r="FS657" s="47"/>
      <c r="FT657" s="47"/>
    </row>
    <row r="658" spans="1:176" ht="15" customHeight="1">
      <c r="A658" s="47">
        <v>655</v>
      </c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  <c r="BX658" s="47"/>
      <c r="BY658" s="47"/>
      <c r="BZ658" s="47"/>
      <c r="CA658" s="47"/>
      <c r="CB658" s="47"/>
      <c r="CC658" s="47"/>
      <c r="CD658" s="47"/>
      <c r="CE658" s="47"/>
      <c r="CF658" s="47"/>
      <c r="CG658" s="47"/>
      <c r="CH658" s="47"/>
      <c r="CI658" s="47"/>
      <c r="CJ658" s="47"/>
      <c r="CK658" s="47"/>
      <c r="CL658" s="47"/>
      <c r="CM658" s="47"/>
      <c r="CN658" s="47"/>
      <c r="CO658" s="47"/>
      <c r="CP658" s="47"/>
      <c r="CQ658" s="47"/>
      <c r="CR658" s="47"/>
      <c r="CS658" s="47"/>
      <c r="CT658" s="47"/>
      <c r="CU658" s="47"/>
      <c r="CV658" s="47"/>
      <c r="CW658" s="47"/>
      <c r="CX658" s="47"/>
      <c r="CY658" s="47"/>
      <c r="CZ658" s="47"/>
      <c r="DA658" s="47"/>
      <c r="DB658" s="47"/>
      <c r="DC658" s="47"/>
      <c r="DD658" s="47"/>
      <c r="DE658" s="47"/>
      <c r="DF658" s="47"/>
      <c r="DG658" s="47"/>
      <c r="DH658" s="47"/>
      <c r="DI658" s="47"/>
      <c r="DJ658" s="47"/>
      <c r="DK658" s="47"/>
      <c r="DL658" s="47"/>
      <c r="DM658" s="47"/>
      <c r="DN658" s="47"/>
      <c r="DO658" s="47"/>
      <c r="DP658" s="47"/>
      <c r="DQ658" s="47"/>
      <c r="DR658" s="47"/>
      <c r="DS658" s="47"/>
      <c r="DT658" s="47"/>
      <c r="DU658" s="47"/>
      <c r="DV658" s="47"/>
      <c r="DW658" s="47"/>
      <c r="DX658" s="47"/>
      <c r="DY658" s="47"/>
      <c r="DZ658" s="47"/>
      <c r="EA658" s="47"/>
      <c r="EB658" s="47"/>
      <c r="EC658" s="47"/>
      <c r="ED658" s="47"/>
      <c r="EE658" s="47"/>
      <c r="EF658" s="47"/>
      <c r="EG658" s="47"/>
      <c r="EH658" s="47"/>
      <c r="EI658" s="47"/>
      <c r="EJ658" s="47"/>
      <c r="EK658" s="47"/>
      <c r="EL658" s="47"/>
      <c r="EM658" s="47"/>
      <c r="EN658" s="47"/>
      <c r="EO658" s="47"/>
      <c r="EP658" s="47"/>
      <c r="EQ658" s="47"/>
      <c r="ER658" s="47"/>
      <c r="ES658" s="47"/>
      <c r="ET658" s="47"/>
      <c r="EU658" s="47"/>
      <c r="EV658" s="47"/>
      <c r="EW658" s="47"/>
      <c r="EX658" s="47"/>
      <c r="EY658" s="47"/>
      <c r="EZ658" s="47"/>
      <c r="FA658" s="47"/>
      <c r="FB658" s="47"/>
      <c r="FC658" s="47"/>
      <c r="FD658" s="47"/>
      <c r="FE658" s="47"/>
      <c r="FF658" s="47"/>
      <c r="FG658" s="47"/>
      <c r="FH658" s="47"/>
      <c r="FI658" s="47"/>
      <c r="FJ658" s="47"/>
      <c r="FK658" s="47"/>
      <c r="FL658" s="47"/>
      <c r="FM658" s="47"/>
      <c r="FN658" s="47"/>
      <c r="FO658" s="47"/>
      <c r="FP658" s="47"/>
      <c r="FQ658" s="47"/>
      <c r="FR658" s="47"/>
      <c r="FS658" s="47"/>
      <c r="FT658" s="47"/>
    </row>
    <row r="659" spans="1:176" ht="15" customHeight="1">
      <c r="A659" s="47">
        <v>656</v>
      </c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  <c r="BX659" s="47"/>
      <c r="BY659" s="47"/>
      <c r="BZ659" s="47"/>
      <c r="CA659" s="47"/>
      <c r="CB659" s="47"/>
      <c r="CC659" s="47"/>
      <c r="CD659" s="47"/>
      <c r="CE659" s="47"/>
      <c r="CF659" s="47"/>
      <c r="CG659" s="47"/>
      <c r="CH659" s="47"/>
      <c r="CI659" s="47"/>
      <c r="CJ659" s="47"/>
      <c r="CK659" s="47"/>
      <c r="CL659" s="47"/>
      <c r="CM659" s="47"/>
      <c r="CN659" s="47"/>
      <c r="CO659" s="47"/>
      <c r="CP659" s="47"/>
      <c r="CQ659" s="47"/>
      <c r="CR659" s="47"/>
      <c r="CS659" s="47"/>
      <c r="CT659" s="47"/>
      <c r="CU659" s="47"/>
      <c r="CV659" s="47"/>
      <c r="CW659" s="47"/>
      <c r="CX659" s="47"/>
      <c r="CY659" s="47"/>
      <c r="CZ659" s="47"/>
      <c r="DA659" s="47"/>
      <c r="DB659" s="47"/>
      <c r="DC659" s="47"/>
      <c r="DD659" s="47"/>
      <c r="DE659" s="47"/>
      <c r="DF659" s="47"/>
      <c r="DG659" s="47"/>
      <c r="DH659" s="47"/>
      <c r="DI659" s="47"/>
      <c r="DJ659" s="47"/>
      <c r="DK659" s="47"/>
      <c r="DL659" s="47"/>
      <c r="DM659" s="47"/>
      <c r="DN659" s="47"/>
      <c r="DO659" s="47"/>
      <c r="DP659" s="47"/>
      <c r="DQ659" s="47"/>
      <c r="DR659" s="47"/>
      <c r="DS659" s="47"/>
      <c r="DT659" s="47"/>
      <c r="DU659" s="47"/>
      <c r="DV659" s="47"/>
      <c r="DW659" s="47"/>
      <c r="DX659" s="47"/>
      <c r="DY659" s="47"/>
      <c r="DZ659" s="47"/>
      <c r="EA659" s="47"/>
      <c r="EB659" s="47"/>
      <c r="EC659" s="47"/>
      <c r="ED659" s="47"/>
      <c r="EE659" s="47"/>
      <c r="EF659" s="47"/>
      <c r="EG659" s="47"/>
      <c r="EH659" s="47"/>
      <c r="EI659" s="47"/>
      <c r="EJ659" s="47"/>
      <c r="EK659" s="47"/>
      <c r="EL659" s="47"/>
      <c r="EM659" s="47"/>
      <c r="EN659" s="47"/>
      <c r="EO659" s="47"/>
      <c r="EP659" s="47"/>
      <c r="EQ659" s="47"/>
      <c r="ER659" s="47"/>
      <c r="ES659" s="47"/>
      <c r="ET659" s="47"/>
      <c r="EU659" s="47"/>
      <c r="EV659" s="47"/>
      <c r="EW659" s="47"/>
      <c r="EX659" s="47"/>
      <c r="EY659" s="47"/>
      <c r="EZ659" s="47"/>
      <c r="FA659" s="47"/>
      <c r="FB659" s="47"/>
      <c r="FC659" s="47"/>
      <c r="FD659" s="47"/>
      <c r="FE659" s="47"/>
      <c r="FF659" s="47"/>
      <c r="FG659" s="47"/>
      <c r="FH659" s="47"/>
      <c r="FI659" s="47"/>
      <c r="FJ659" s="47"/>
      <c r="FK659" s="47"/>
      <c r="FL659" s="47"/>
      <c r="FM659" s="47"/>
      <c r="FN659" s="47"/>
      <c r="FO659" s="47"/>
      <c r="FP659" s="47"/>
      <c r="FQ659" s="47"/>
      <c r="FR659" s="47"/>
      <c r="FS659" s="47"/>
      <c r="FT659" s="47"/>
    </row>
    <row r="660" spans="1:176" ht="15" customHeight="1">
      <c r="A660" s="47">
        <v>657</v>
      </c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  <c r="BX660" s="47"/>
      <c r="BY660" s="47"/>
      <c r="BZ660" s="47"/>
      <c r="CA660" s="47"/>
      <c r="CB660" s="47"/>
      <c r="CC660" s="47"/>
      <c r="CD660" s="47"/>
      <c r="CE660" s="47"/>
      <c r="CF660" s="47"/>
      <c r="CG660" s="47"/>
      <c r="CH660" s="47"/>
      <c r="CI660" s="47"/>
      <c r="CJ660" s="47"/>
      <c r="CK660" s="47"/>
      <c r="CL660" s="47"/>
      <c r="CM660" s="47"/>
      <c r="CN660" s="47"/>
      <c r="CO660" s="47"/>
      <c r="CP660" s="47"/>
      <c r="CQ660" s="47"/>
      <c r="CR660" s="47"/>
      <c r="CS660" s="47"/>
      <c r="CT660" s="47"/>
      <c r="CU660" s="47"/>
      <c r="CV660" s="47"/>
      <c r="CW660" s="47"/>
      <c r="CX660" s="47"/>
      <c r="CY660" s="47"/>
      <c r="CZ660" s="47"/>
      <c r="DA660" s="47"/>
      <c r="DB660" s="47"/>
      <c r="DC660" s="47"/>
      <c r="DD660" s="47"/>
      <c r="DE660" s="47"/>
      <c r="DF660" s="47"/>
      <c r="DG660" s="47"/>
      <c r="DH660" s="47"/>
      <c r="DI660" s="47"/>
      <c r="DJ660" s="47"/>
      <c r="DK660" s="47"/>
      <c r="DL660" s="47"/>
      <c r="DM660" s="47"/>
      <c r="DN660" s="47"/>
      <c r="DO660" s="47"/>
      <c r="DP660" s="47"/>
      <c r="DQ660" s="47"/>
      <c r="DR660" s="47"/>
      <c r="DS660" s="47"/>
      <c r="DT660" s="47"/>
      <c r="DU660" s="47"/>
      <c r="DV660" s="47"/>
      <c r="DW660" s="47"/>
      <c r="DX660" s="47"/>
      <c r="DY660" s="47"/>
      <c r="DZ660" s="47"/>
      <c r="EA660" s="47"/>
      <c r="EB660" s="47"/>
      <c r="EC660" s="47"/>
      <c r="ED660" s="47"/>
      <c r="EE660" s="47"/>
      <c r="EF660" s="47"/>
      <c r="EG660" s="47"/>
      <c r="EH660" s="47"/>
      <c r="EI660" s="47"/>
      <c r="EJ660" s="47"/>
      <c r="EK660" s="47"/>
      <c r="EL660" s="47"/>
      <c r="EM660" s="47"/>
      <c r="EN660" s="47"/>
      <c r="EO660" s="47"/>
      <c r="EP660" s="47"/>
      <c r="EQ660" s="47"/>
      <c r="ER660" s="47"/>
      <c r="ES660" s="47"/>
      <c r="ET660" s="47"/>
      <c r="EU660" s="47"/>
      <c r="EV660" s="47"/>
      <c r="EW660" s="47"/>
      <c r="EX660" s="47"/>
      <c r="EY660" s="47"/>
      <c r="EZ660" s="47"/>
      <c r="FA660" s="47"/>
      <c r="FB660" s="47"/>
      <c r="FC660" s="47"/>
      <c r="FD660" s="47"/>
      <c r="FE660" s="47"/>
      <c r="FF660" s="47"/>
      <c r="FG660" s="47"/>
      <c r="FH660" s="47"/>
      <c r="FI660" s="47"/>
      <c r="FJ660" s="47"/>
      <c r="FK660" s="47"/>
      <c r="FL660" s="47"/>
      <c r="FM660" s="47"/>
      <c r="FN660" s="47"/>
      <c r="FO660" s="47"/>
      <c r="FP660" s="47"/>
      <c r="FQ660" s="47"/>
      <c r="FR660" s="47"/>
      <c r="FS660" s="47"/>
      <c r="FT660" s="47"/>
    </row>
    <row r="661" spans="1:176" ht="15" customHeight="1">
      <c r="A661" s="47">
        <v>658</v>
      </c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  <c r="BX661" s="47"/>
      <c r="BY661" s="47"/>
      <c r="BZ661" s="47"/>
      <c r="CA661" s="47"/>
      <c r="CB661" s="47"/>
      <c r="CC661" s="47"/>
      <c r="CD661" s="47"/>
      <c r="CE661" s="47"/>
      <c r="CF661" s="47"/>
      <c r="CG661" s="47"/>
      <c r="CH661" s="47"/>
      <c r="CI661" s="47"/>
      <c r="CJ661" s="47"/>
      <c r="CK661" s="47"/>
      <c r="CL661" s="47"/>
      <c r="CM661" s="47"/>
      <c r="CN661" s="47"/>
      <c r="CO661" s="47"/>
      <c r="CP661" s="47"/>
      <c r="CQ661" s="47"/>
      <c r="CR661" s="47"/>
      <c r="CS661" s="47"/>
      <c r="CT661" s="47"/>
      <c r="CU661" s="47"/>
      <c r="CV661" s="47"/>
      <c r="CW661" s="47"/>
      <c r="CX661" s="47"/>
      <c r="CY661" s="47"/>
      <c r="CZ661" s="47"/>
      <c r="DA661" s="47"/>
      <c r="DB661" s="47"/>
      <c r="DC661" s="47"/>
      <c r="DD661" s="47"/>
      <c r="DE661" s="47"/>
      <c r="DF661" s="47"/>
      <c r="DG661" s="47"/>
      <c r="DH661" s="47"/>
      <c r="DI661" s="47"/>
      <c r="DJ661" s="47"/>
      <c r="DK661" s="47"/>
      <c r="DL661" s="47"/>
      <c r="DM661" s="47"/>
      <c r="DN661" s="47"/>
      <c r="DO661" s="47"/>
      <c r="DP661" s="47"/>
      <c r="DQ661" s="47"/>
      <c r="DR661" s="47"/>
      <c r="DS661" s="47"/>
      <c r="DT661" s="47"/>
      <c r="DU661" s="47"/>
      <c r="DV661" s="47"/>
      <c r="DW661" s="47"/>
      <c r="DX661" s="47"/>
      <c r="DY661" s="47"/>
      <c r="DZ661" s="47"/>
      <c r="EA661" s="47"/>
      <c r="EB661" s="47"/>
      <c r="EC661" s="47"/>
      <c r="ED661" s="47"/>
      <c r="EE661" s="47"/>
      <c r="EF661" s="47"/>
      <c r="EG661" s="47"/>
      <c r="EH661" s="47"/>
      <c r="EI661" s="47"/>
      <c r="EJ661" s="47"/>
      <c r="EK661" s="47"/>
      <c r="EL661" s="47"/>
      <c r="EM661" s="47"/>
      <c r="EN661" s="47"/>
      <c r="EO661" s="47"/>
      <c r="EP661" s="47"/>
      <c r="EQ661" s="47"/>
      <c r="ER661" s="47"/>
      <c r="ES661" s="47"/>
      <c r="ET661" s="47"/>
      <c r="EU661" s="47"/>
      <c r="EV661" s="47"/>
      <c r="EW661" s="47"/>
      <c r="EX661" s="47"/>
      <c r="EY661" s="47"/>
      <c r="EZ661" s="47"/>
      <c r="FA661" s="47"/>
      <c r="FB661" s="47"/>
      <c r="FC661" s="47"/>
      <c r="FD661" s="47"/>
      <c r="FE661" s="47"/>
      <c r="FF661" s="47"/>
      <c r="FG661" s="47"/>
      <c r="FH661" s="47"/>
      <c r="FI661" s="47"/>
      <c r="FJ661" s="47"/>
      <c r="FK661" s="47"/>
      <c r="FL661" s="47"/>
      <c r="FM661" s="47"/>
      <c r="FN661" s="47"/>
      <c r="FO661" s="47"/>
      <c r="FP661" s="47"/>
      <c r="FQ661" s="47"/>
      <c r="FR661" s="47"/>
      <c r="FS661" s="47"/>
      <c r="FT661" s="47"/>
    </row>
    <row r="662" spans="1:176" ht="15" customHeight="1">
      <c r="A662" s="47">
        <v>659</v>
      </c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  <c r="BX662" s="47"/>
      <c r="BY662" s="47"/>
      <c r="BZ662" s="47"/>
      <c r="CA662" s="47"/>
      <c r="CB662" s="47"/>
      <c r="CC662" s="47"/>
      <c r="CD662" s="47"/>
      <c r="CE662" s="47"/>
      <c r="CF662" s="47"/>
      <c r="CG662" s="47"/>
      <c r="CH662" s="47"/>
      <c r="CI662" s="47"/>
      <c r="CJ662" s="47"/>
      <c r="CK662" s="47"/>
      <c r="CL662" s="47"/>
      <c r="CM662" s="47"/>
      <c r="CN662" s="47"/>
      <c r="CO662" s="47"/>
      <c r="CP662" s="47"/>
      <c r="CQ662" s="47"/>
      <c r="CR662" s="47"/>
      <c r="CS662" s="47"/>
      <c r="CT662" s="47"/>
      <c r="CU662" s="47"/>
      <c r="CV662" s="47"/>
      <c r="CW662" s="47"/>
      <c r="CX662" s="47"/>
      <c r="CY662" s="47"/>
      <c r="CZ662" s="47"/>
      <c r="DA662" s="47"/>
      <c r="DB662" s="47"/>
      <c r="DC662" s="47"/>
      <c r="DD662" s="47"/>
      <c r="DE662" s="47"/>
      <c r="DF662" s="47"/>
      <c r="DG662" s="47"/>
      <c r="DH662" s="47"/>
      <c r="DI662" s="47"/>
      <c r="DJ662" s="47"/>
      <c r="DK662" s="47"/>
      <c r="DL662" s="47"/>
      <c r="DM662" s="47"/>
      <c r="DN662" s="47"/>
      <c r="DO662" s="47"/>
      <c r="DP662" s="47"/>
      <c r="DQ662" s="47"/>
      <c r="DR662" s="47"/>
      <c r="DS662" s="47"/>
      <c r="DT662" s="47"/>
      <c r="DU662" s="47"/>
      <c r="DV662" s="47"/>
      <c r="DW662" s="47"/>
      <c r="DX662" s="47"/>
      <c r="DY662" s="47"/>
      <c r="DZ662" s="47"/>
      <c r="EA662" s="47"/>
      <c r="EB662" s="47"/>
      <c r="EC662" s="47"/>
      <c r="ED662" s="47"/>
      <c r="EE662" s="47"/>
      <c r="EF662" s="47"/>
      <c r="EG662" s="47"/>
      <c r="EH662" s="47"/>
      <c r="EI662" s="47"/>
      <c r="EJ662" s="47"/>
      <c r="EK662" s="47"/>
      <c r="EL662" s="47"/>
      <c r="EM662" s="47"/>
      <c r="EN662" s="47"/>
      <c r="EO662" s="47"/>
      <c r="EP662" s="47"/>
      <c r="EQ662" s="47"/>
      <c r="ER662" s="47"/>
      <c r="ES662" s="47"/>
      <c r="ET662" s="47"/>
      <c r="EU662" s="47"/>
      <c r="EV662" s="47"/>
      <c r="EW662" s="47"/>
      <c r="EX662" s="47"/>
      <c r="EY662" s="47"/>
      <c r="EZ662" s="47"/>
      <c r="FA662" s="47"/>
      <c r="FB662" s="47"/>
      <c r="FC662" s="47"/>
      <c r="FD662" s="47"/>
      <c r="FE662" s="47"/>
      <c r="FF662" s="47"/>
      <c r="FG662" s="47"/>
      <c r="FH662" s="47"/>
      <c r="FI662" s="47"/>
      <c r="FJ662" s="47"/>
      <c r="FK662" s="47"/>
      <c r="FL662" s="47"/>
      <c r="FM662" s="47"/>
      <c r="FN662" s="47"/>
      <c r="FO662" s="47"/>
      <c r="FP662" s="47"/>
      <c r="FQ662" s="47"/>
      <c r="FR662" s="47"/>
      <c r="FS662" s="47"/>
      <c r="FT662" s="47"/>
    </row>
    <row r="663" spans="1:176" ht="15" customHeight="1">
      <c r="A663" s="47">
        <v>660</v>
      </c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  <c r="BX663" s="47"/>
      <c r="BY663" s="47"/>
      <c r="BZ663" s="47"/>
      <c r="CA663" s="47"/>
      <c r="CB663" s="47"/>
      <c r="CC663" s="47"/>
      <c r="CD663" s="47"/>
      <c r="CE663" s="47"/>
      <c r="CF663" s="47"/>
      <c r="CG663" s="47"/>
      <c r="CH663" s="47"/>
      <c r="CI663" s="47"/>
      <c r="CJ663" s="47"/>
      <c r="CK663" s="47"/>
      <c r="CL663" s="47"/>
      <c r="CM663" s="47"/>
      <c r="CN663" s="47"/>
      <c r="CO663" s="47"/>
      <c r="CP663" s="47"/>
      <c r="CQ663" s="47"/>
      <c r="CR663" s="47"/>
      <c r="CS663" s="47"/>
      <c r="CT663" s="47"/>
      <c r="CU663" s="47"/>
      <c r="CV663" s="47"/>
      <c r="CW663" s="47"/>
      <c r="CX663" s="47"/>
      <c r="CY663" s="47"/>
      <c r="CZ663" s="47"/>
      <c r="DA663" s="47"/>
      <c r="DB663" s="47"/>
      <c r="DC663" s="47"/>
      <c r="DD663" s="47"/>
      <c r="DE663" s="47"/>
      <c r="DF663" s="47"/>
      <c r="DG663" s="47"/>
      <c r="DH663" s="47"/>
      <c r="DI663" s="47"/>
      <c r="DJ663" s="47"/>
      <c r="DK663" s="47"/>
      <c r="DL663" s="47"/>
      <c r="DM663" s="47"/>
      <c r="DN663" s="47"/>
      <c r="DO663" s="47"/>
      <c r="DP663" s="47"/>
      <c r="DQ663" s="47"/>
      <c r="DR663" s="47"/>
      <c r="DS663" s="47"/>
      <c r="DT663" s="47"/>
      <c r="DU663" s="47"/>
      <c r="DV663" s="47"/>
      <c r="DW663" s="47"/>
      <c r="DX663" s="47"/>
      <c r="DY663" s="47"/>
      <c r="DZ663" s="47"/>
      <c r="EA663" s="47"/>
      <c r="EB663" s="47"/>
      <c r="EC663" s="47"/>
      <c r="ED663" s="47"/>
      <c r="EE663" s="47"/>
      <c r="EF663" s="47"/>
      <c r="EG663" s="47"/>
      <c r="EH663" s="47"/>
      <c r="EI663" s="47"/>
      <c r="EJ663" s="47"/>
      <c r="EK663" s="47"/>
      <c r="EL663" s="47"/>
      <c r="EM663" s="47"/>
      <c r="EN663" s="47"/>
      <c r="EO663" s="47"/>
      <c r="EP663" s="47"/>
      <c r="EQ663" s="47"/>
      <c r="ER663" s="47"/>
      <c r="ES663" s="47"/>
      <c r="ET663" s="47"/>
      <c r="EU663" s="47"/>
      <c r="EV663" s="47"/>
      <c r="EW663" s="47"/>
      <c r="EX663" s="47"/>
      <c r="EY663" s="47"/>
      <c r="EZ663" s="47"/>
      <c r="FA663" s="47"/>
      <c r="FB663" s="47"/>
      <c r="FC663" s="47"/>
      <c r="FD663" s="47"/>
      <c r="FE663" s="47"/>
      <c r="FF663" s="47"/>
      <c r="FG663" s="47"/>
      <c r="FH663" s="47"/>
      <c r="FI663" s="47"/>
      <c r="FJ663" s="47"/>
      <c r="FK663" s="47"/>
      <c r="FL663" s="47"/>
      <c r="FM663" s="47"/>
      <c r="FN663" s="47"/>
      <c r="FO663" s="47"/>
      <c r="FP663" s="47"/>
      <c r="FQ663" s="47"/>
      <c r="FR663" s="47"/>
      <c r="FS663" s="47"/>
      <c r="FT663" s="47"/>
    </row>
    <row r="664" spans="1:176" ht="15" customHeight="1">
      <c r="A664" s="47">
        <v>661</v>
      </c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  <c r="BX664" s="47"/>
      <c r="BY664" s="47"/>
      <c r="BZ664" s="47"/>
      <c r="CA664" s="47"/>
      <c r="CB664" s="47"/>
      <c r="CC664" s="47"/>
      <c r="CD664" s="47"/>
      <c r="CE664" s="47"/>
      <c r="CF664" s="47"/>
      <c r="CG664" s="47"/>
      <c r="CH664" s="47"/>
      <c r="CI664" s="47"/>
      <c r="CJ664" s="47"/>
      <c r="CK664" s="47"/>
      <c r="CL664" s="47"/>
      <c r="CM664" s="47"/>
      <c r="CN664" s="47"/>
      <c r="CO664" s="47"/>
      <c r="CP664" s="47"/>
      <c r="CQ664" s="47"/>
      <c r="CR664" s="47"/>
      <c r="CS664" s="47"/>
      <c r="CT664" s="47"/>
      <c r="CU664" s="47"/>
      <c r="CV664" s="47"/>
      <c r="CW664" s="47"/>
      <c r="CX664" s="47"/>
      <c r="CY664" s="47"/>
      <c r="CZ664" s="47"/>
      <c r="DA664" s="47"/>
      <c r="DB664" s="47"/>
      <c r="DC664" s="47"/>
      <c r="DD664" s="47"/>
      <c r="DE664" s="47"/>
      <c r="DF664" s="47"/>
      <c r="DG664" s="47"/>
      <c r="DH664" s="47"/>
      <c r="DI664" s="47"/>
      <c r="DJ664" s="47"/>
      <c r="DK664" s="47"/>
      <c r="DL664" s="47"/>
      <c r="DM664" s="47"/>
      <c r="DN664" s="47"/>
      <c r="DO664" s="47"/>
      <c r="DP664" s="47"/>
      <c r="DQ664" s="47"/>
      <c r="DR664" s="47"/>
      <c r="DS664" s="47"/>
      <c r="DT664" s="47"/>
      <c r="DU664" s="47"/>
      <c r="DV664" s="47"/>
      <c r="DW664" s="47"/>
      <c r="DX664" s="47"/>
      <c r="DY664" s="47"/>
      <c r="DZ664" s="47"/>
      <c r="EA664" s="47"/>
      <c r="EB664" s="47"/>
      <c r="EC664" s="47"/>
      <c r="ED664" s="47"/>
      <c r="EE664" s="47"/>
      <c r="EF664" s="47"/>
      <c r="EG664" s="47"/>
      <c r="EH664" s="47"/>
      <c r="EI664" s="47"/>
      <c r="EJ664" s="47"/>
      <c r="EK664" s="47"/>
      <c r="EL664" s="47"/>
      <c r="EM664" s="47"/>
      <c r="EN664" s="47"/>
      <c r="EO664" s="47"/>
      <c r="EP664" s="47"/>
      <c r="EQ664" s="47"/>
      <c r="ER664" s="47"/>
      <c r="ES664" s="47"/>
      <c r="ET664" s="47"/>
      <c r="EU664" s="47"/>
      <c r="EV664" s="47"/>
      <c r="EW664" s="47"/>
      <c r="EX664" s="47"/>
      <c r="EY664" s="47"/>
      <c r="EZ664" s="47"/>
      <c r="FA664" s="47"/>
      <c r="FB664" s="47"/>
      <c r="FC664" s="47"/>
      <c r="FD664" s="47"/>
      <c r="FE664" s="47"/>
      <c r="FF664" s="47"/>
      <c r="FG664" s="47"/>
      <c r="FH664" s="47"/>
      <c r="FI664" s="47"/>
      <c r="FJ664" s="47"/>
      <c r="FK664" s="47"/>
      <c r="FL664" s="47"/>
      <c r="FM664" s="47"/>
      <c r="FN664" s="47"/>
      <c r="FO664" s="47"/>
      <c r="FP664" s="47"/>
      <c r="FQ664" s="47"/>
      <c r="FR664" s="47"/>
      <c r="FS664" s="47"/>
      <c r="FT664" s="47"/>
    </row>
    <row r="665" spans="1:176" ht="15" customHeight="1">
      <c r="A665" s="47">
        <v>662</v>
      </c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  <c r="BX665" s="47"/>
      <c r="BY665" s="47"/>
      <c r="BZ665" s="47"/>
      <c r="CA665" s="47"/>
      <c r="CB665" s="47"/>
      <c r="CC665" s="47"/>
      <c r="CD665" s="47"/>
      <c r="CE665" s="47"/>
      <c r="CF665" s="47"/>
      <c r="CG665" s="47"/>
      <c r="CH665" s="47"/>
      <c r="CI665" s="47"/>
      <c r="CJ665" s="47"/>
      <c r="CK665" s="47"/>
      <c r="CL665" s="47"/>
      <c r="CM665" s="47"/>
      <c r="CN665" s="47"/>
      <c r="CO665" s="47"/>
      <c r="CP665" s="47"/>
      <c r="CQ665" s="47"/>
      <c r="CR665" s="47"/>
      <c r="CS665" s="47"/>
      <c r="CT665" s="47"/>
      <c r="CU665" s="47"/>
      <c r="CV665" s="47"/>
      <c r="CW665" s="47"/>
      <c r="CX665" s="47"/>
      <c r="CY665" s="47"/>
      <c r="CZ665" s="47"/>
      <c r="DA665" s="47"/>
      <c r="DB665" s="47"/>
      <c r="DC665" s="47"/>
      <c r="DD665" s="47"/>
      <c r="DE665" s="47"/>
      <c r="DF665" s="47"/>
      <c r="DG665" s="47"/>
      <c r="DH665" s="47"/>
      <c r="DI665" s="47"/>
      <c r="DJ665" s="47"/>
      <c r="DK665" s="47"/>
      <c r="DL665" s="47"/>
      <c r="DM665" s="47"/>
      <c r="DN665" s="47"/>
      <c r="DO665" s="47"/>
      <c r="DP665" s="47"/>
      <c r="DQ665" s="47"/>
      <c r="DR665" s="47"/>
      <c r="DS665" s="47"/>
      <c r="DT665" s="47"/>
      <c r="DU665" s="47"/>
      <c r="DV665" s="47"/>
      <c r="DW665" s="47"/>
      <c r="DX665" s="47"/>
      <c r="DY665" s="47"/>
      <c r="DZ665" s="47"/>
      <c r="EA665" s="47"/>
      <c r="EB665" s="47"/>
      <c r="EC665" s="47"/>
      <c r="ED665" s="47"/>
      <c r="EE665" s="47"/>
      <c r="EF665" s="47"/>
      <c r="EG665" s="47"/>
      <c r="EH665" s="47"/>
      <c r="EI665" s="47"/>
      <c r="EJ665" s="47"/>
      <c r="EK665" s="47"/>
      <c r="EL665" s="47"/>
      <c r="EM665" s="47"/>
      <c r="EN665" s="47"/>
      <c r="EO665" s="47"/>
      <c r="EP665" s="47"/>
      <c r="EQ665" s="47"/>
      <c r="ER665" s="47"/>
      <c r="ES665" s="47"/>
      <c r="ET665" s="47"/>
      <c r="EU665" s="47"/>
      <c r="EV665" s="47"/>
      <c r="EW665" s="47"/>
      <c r="EX665" s="47"/>
      <c r="EY665" s="47"/>
      <c r="EZ665" s="47"/>
      <c r="FA665" s="47"/>
      <c r="FB665" s="47"/>
      <c r="FC665" s="47"/>
      <c r="FD665" s="47"/>
      <c r="FE665" s="47"/>
      <c r="FF665" s="47"/>
      <c r="FG665" s="47"/>
      <c r="FH665" s="47"/>
      <c r="FI665" s="47"/>
      <c r="FJ665" s="47"/>
      <c r="FK665" s="47"/>
      <c r="FL665" s="47"/>
      <c r="FM665" s="47"/>
      <c r="FN665" s="47"/>
      <c r="FO665" s="47"/>
      <c r="FP665" s="47"/>
      <c r="FQ665" s="47"/>
      <c r="FR665" s="47"/>
      <c r="FS665" s="47"/>
      <c r="FT665" s="47"/>
    </row>
    <row r="666" spans="1:176" ht="15" customHeight="1">
      <c r="A666" s="47">
        <v>663</v>
      </c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47"/>
      <c r="CD666" s="47"/>
      <c r="CE666" s="47"/>
      <c r="CF666" s="47"/>
      <c r="CG666" s="47"/>
      <c r="CH666" s="47"/>
      <c r="CI666" s="47"/>
      <c r="CJ666" s="47"/>
      <c r="CK666" s="47"/>
      <c r="CL666" s="47"/>
      <c r="CM666" s="47"/>
      <c r="CN666" s="47"/>
      <c r="CO666" s="47"/>
      <c r="CP666" s="47"/>
      <c r="CQ666" s="47"/>
      <c r="CR666" s="47"/>
      <c r="CS666" s="47"/>
      <c r="CT666" s="47"/>
      <c r="CU666" s="47"/>
      <c r="CV666" s="47"/>
      <c r="CW666" s="47"/>
      <c r="CX666" s="47"/>
      <c r="CY666" s="47"/>
      <c r="CZ666" s="47"/>
      <c r="DA666" s="47"/>
      <c r="DB666" s="47"/>
      <c r="DC666" s="47"/>
      <c r="DD666" s="47"/>
      <c r="DE666" s="47"/>
      <c r="DF666" s="47"/>
      <c r="DG666" s="47"/>
      <c r="DH666" s="47"/>
      <c r="DI666" s="47"/>
      <c r="DJ666" s="47"/>
      <c r="DK666" s="47"/>
      <c r="DL666" s="47"/>
      <c r="DM666" s="47"/>
      <c r="DN666" s="47"/>
      <c r="DO666" s="47"/>
      <c r="DP666" s="47"/>
      <c r="DQ666" s="47"/>
      <c r="DR666" s="47"/>
      <c r="DS666" s="47"/>
      <c r="DT666" s="47"/>
      <c r="DU666" s="47"/>
      <c r="DV666" s="47"/>
      <c r="DW666" s="47"/>
      <c r="DX666" s="47"/>
      <c r="DY666" s="47"/>
      <c r="DZ666" s="47"/>
      <c r="EA666" s="47"/>
      <c r="EB666" s="47"/>
      <c r="EC666" s="47"/>
      <c r="ED666" s="47"/>
      <c r="EE666" s="47"/>
      <c r="EF666" s="47"/>
      <c r="EG666" s="47"/>
      <c r="EH666" s="47"/>
      <c r="EI666" s="47"/>
      <c r="EJ666" s="47"/>
      <c r="EK666" s="47"/>
      <c r="EL666" s="47"/>
      <c r="EM666" s="47"/>
      <c r="EN666" s="47"/>
      <c r="EO666" s="47"/>
      <c r="EP666" s="47"/>
      <c r="EQ666" s="47"/>
      <c r="ER666" s="47"/>
      <c r="ES666" s="47"/>
      <c r="ET666" s="47"/>
      <c r="EU666" s="47"/>
      <c r="EV666" s="47"/>
      <c r="EW666" s="47"/>
      <c r="EX666" s="47"/>
      <c r="EY666" s="47"/>
      <c r="EZ666" s="47"/>
      <c r="FA666" s="47"/>
      <c r="FB666" s="47"/>
      <c r="FC666" s="47"/>
      <c r="FD666" s="47"/>
      <c r="FE666" s="47"/>
      <c r="FF666" s="47"/>
      <c r="FG666" s="47"/>
      <c r="FH666" s="47"/>
      <c r="FI666" s="47"/>
      <c r="FJ666" s="47"/>
      <c r="FK666" s="47"/>
      <c r="FL666" s="47"/>
      <c r="FM666" s="47"/>
      <c r="FN666" s="47"/>
      <c r="FO666" s="47"/>
      <c r="FP666" s="47"/>
      <c r="FQ666" s="47"/>
      <c r="FR666" s="47"/>
      <c r="FS666" s="47"/>
      <c r="FT666" s="47"/>
    </row>
    <row r="667" spans="1:176" ht="15" customHeight="1">
      <c r="A667" s="47">
        <v>664</v>
      </c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47"/>
      <c r="CD667" s="47"/>
      <c r="CE667" s="47"/>
      <c r="CF667" s="47"/>
      <c r="CG667" s="47"/>
      <c r="CH667" s="47"/>
      <c r="CI667" s="47"/>
      <c r="CJ667" s="47"/>
      <c r="CK667" s="47"/>
      <c r="CL667" s="47"/>
      <c r="CM667" s="47"/>
      <c r="CN667" s="47"/>
      <c r="CO667" s="47"/>
      <c r="CP667" s="47"/>
      <c r="CQ667" s="47"/>
      <c r="CR667" s="47"/>
      <c r="CS667" s="47"/>
      <c r="CT667" s="47"/>
      <c r="CU667" s="47"/>
      <c r="CV667" s="47"/>
      <c r="CW667" s="47"/>
      <c r="CX667" s="47"/>
      <c r="CY667" s="47"/>
      <c r="CZ667" s="47"/>
      <c r="DA667" s="47"/>
      <c r="DB667" s="47"/>
      <c r="DC667" s="47"/>
      <c r="DD667" s="47"/>
      <c r="DE667" s="47"/>
      <c r="DF667" s="47"/>
      <c r="DG667" s="47"/>
      <c r="DH667" s="47"/>
      <c r="DI667" s="47"/>
      <c r="DJ667" s="47"/>
      <c r="DK667" s="47"/>
      <c r="DL667" s="47"/>
      <c r="DM667" s="47"/>
      <c r="DN667" s="47"/>
      <c r="DO667" s="47"/>
      <c r="DP667" s="47"/>
      <c r="DQ667" s="47"/>
      <c r="DR667" s="47"/>
      <c r="DS667" s="47"/>
      <c r="DT667" s="47"/>
      <c r="DU667" s="47"/>
      <c r="DV667" s="47"/>
      <c r="DW667" s="47"/>
      <c r="DX667" s="47"/>
      <c r="DY667" s="47"/>
      <c r="DZ667" s="47"/>
      <c r="EA667" s="47"/>
      <c r="EB667" s="47"/>
      <c r="EC667" s="47"/>
      <c r="ED667" s="47"/>
      <c r="EE667" s="47"/>
      <c r="EF667" s="47"/>
      <c r="EG667" s="47"/>
      <c r="EH667" s="47"/>
      <c r="EI667" s="47"/>
      <c r="EJ667" s="47"/>
      <c r="EK667" s="47"/>
      <c r="EL667" s="47"/>
      <c r="EM667" s="47"/>
      <c r="EN667" s="47"/>
      <c r="EO667" s="47"/>
      <c r="EP667" s="47"/>
      <c r="EQ667" s="47"/>
      <c r="ER667" s="47"/>
      <c r="ES667" s="47"/>
      <c r="ET667" s="47"/>
      <c r="EU667" s="47"/>
      <c r="EV667" s="47"/>
      <c r="EW667" s="47"/>
      <c r="EX667" s="47"/>
      <c r="EY667" s="47"/>
      <c r="EZ667" s="47"/>
      <c r="FA667" s="47"/>
      <c r="FB667" s="47"/>
      <c r="FC667" s="47"/>
      <c r="FD667" s="47"/>
      <c r="FE667" s="47"/>
      <c r="FF667" s="47"/>
      <c r="FG667" s="47"/>
      <c r="FH667" s="47"/>
      <c r="FI667" s="47"/>
      <c r="FJ667" s="47"/>
      <c r="FK667" s="47"/>
      <c r="FL667" s="47"/>
      <c r="FM667" s="47"/>
      <c r="FN667" s="47"/>
      <c r="FO667" s="47"/>
      <c r="FP667" s="47"/>
      <c r="FQ667" s="47"/>
      <c r="FR667" s="47"/>
      <c r="FS667" s="47"/>
      <c r="FT667" s="47"/>
    </row>
    <row r="668" spans="1:176" ht="15" customHeight="1">
      <c r="A668" s="47">
        <v>665</v>
      </c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47"/>
      <c r="CD668" s="47"/>
      <c r="CE668" s="47"/>
      <c r="CF668" s="47"/>
      <c r="CG668" s="47"/>
      <c r="CH668" s="47"/>
      <c r="CI668" s="47"/>
      <c r="CJ668" s="47"/>
      <c r="CK668" s="47"/>
      <c r="CL668" s="47"/>
      <c r="CM668" s="47"/>
      <c r="CN668" s="47"/>
      <c r="CO668" s="47"/>
      <c r="CP668" s="47"/>
      <c r="CQ668" s="47"/>
      <c r="CR668" s="47"/>
      <c r="CS668" s="47"/>
      <c r="CT668" s="47"/>
      <c r="CU668" s="47"/>
      <c r="CV668" s="47"/>
      <c r="CW668" s="47"/>
      <c r="CX668" s="47"/>
      <c r="CY668" s="47"/>
      <c r="CZ668" s="47"/>
      <c r="DA668" s="47"/>
      <c r="DB668" s="47"/>
      <c r="DC668" s="47"/>
      <c r="DD668" s="47"/>
      <c r="DE668" s="47"/>
      <c r="DF668" s="47"/>
      <c r="DG668" s="47"/>
      <c r="DH668" s="47"/>
      <c r="DI668" s="47"/>
      <c r="DJ668" s="47"/>
      <c r="DK668" s="47"/>
      <c r="DL668" s="47"/>
      <c r="DM668" s="47"/>
      <c r="DN668" s="47"/>
      <c r="DO668" s="47"/>
      <c r="DP668" s="47"/>
      <c r="DQ668" s="47"/>
      <c r="DR668" s="47"/>
      <c r="DS668" s="47"/>
      <c r="DT668" s="47"/>
      <c r="DU668" s="47"/>
      <c r="DV668" s="47"/>
      <c r="DW668" s="47"/>
      <c r="DX668" s="47"/>
      <c r="DY668" s="47"/>
      <c r="DZ668" s="47"/>
      <c r="EA668" s="47"/>
      <c r="EB668" s="47"/>
      <c r="EC668" s="47"/>
      <c r="ED668" s="47"/>
      <c r="EE668" s="47"/>
      <c r="EF668" s="47"/>
      <c r="EG668" s="47"/>
      <c r="EH668" s="47"/>
      <c r="EI668" s="47"/>
      <c r="EJ668" s="47"/>
      <c r="EK668" s="47"/>
      <c r="EL668" s="47"/>
      <c r="EM668" s="47"/>
      <c r="EN668" s="47"/>
      <c r="EO668" s="47"/>
      <c r="EP668" s="47"/>
      <c r="EQ668" s="47"/>
      <c r="ER668" s="47"/>
      <c r="ES668" s="47"/>
      <c r="ET668" s="47"/>
      <c r="EU668" s="47"/>
      <c r="EV668" s="47"/>
      <c r="EW668" s="47"/>
      <c r="EX668" s="47"/>
      <c r="EY668" s="47"/>
      <c r="EZ668" s="47"/>
      <c r="FA668" s="47"/>
      <c r="FB668" s="47"/>
      <c r="FC668" s="47"/>
      <c r="FD668" s="47"/>
      <c r="FE668" s="47"/>
      <c r="FF668" s="47"/>
      <c r="FG668" s="47"/>
      <c r="FH668" s="47"/>
      <c r="FI668" s="47"/>
      <c r="FJ668" s="47"/>
      <c r="FK668" s="47"/>
      <c r="FL668" s="47"/>
      <c r="FM668" s="47"/>
      <c r="FN668" s="47"/>
      <c r="FO668" s="47"/>
      <c r="FP668" s="47"/>
      <c r="FQ668" s="47"/>
      <c r="FR668" s="47"/>
      <c r="FS668" s="47"/>
      <c r="FT668" s="47"/>
    </row>
    <row r="669" spans="1:176" ht="15" customHeight="1">
      <c r="A669" s="47">
        <v>666</v>
      </c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  <c r="BX669" s="47"/>
      <c r="BY669" s="47"/>
      <c r="BZ669" s="47"/>
      <c r="CA669" s="47"/>
      <c r="CB669" s="47"/>
      <c r="CC669" s="47"/>
      <c r="CD669" s="47"/>
      <c r="CE669" s="47"/>
      <c r="CF669" s="47"/>
      <c r="CG669" s="47"/>
      <c r="CH669" s="47"/>
      <c r="CI669" s="47"/>
      <c r="CJ669" s="47"/>
      <c r="CK669" s="47"/>
      <c r="CL669" s="47"/>
      <c r="CM669" s="47"/>
      <c r="CN669" s="47"/>
      <c r="CO669" s="47"/>
      <c r="CP669" s="47"/>
      <c r="CQ669" s="47"/>
      <c r="CR669" s="47"/>
      <c r="CS669" s="47"/>
      <c r="CT669" s="47"/>
      <c r="CU669" s="47"/>
      <c r="CV669" s="47"/>
      <c r="CW669" s="47"/>
      <c r="CX669" s="47"/>
      <c r="CY669" s="47"/>
      <c r="CZ669" s="47"/>
      <c r="DA669" s="47"/>
      <c r="DB669" s="47"/>
      <c r="DC669" s="47"/>
      <c r="DD669" s="47"/>
      <c r="DE669" s="47"/>
      <c r="DF669" s="47"/>
      <c r="DG669" s="47"/>
      <c r="DH669" s="47"/>
      <c r="DI669" s="47"/>
      <c r="DJ669" s="47"/>
      <c r="DK669" s="47"/>
      <c r="DL669" s="47"/>
      <c r="DM669" s="47"/>
      <c r="DN669" s="47"/>
      <c r="DO669" s="47"/>
      <c r="DP669" s="47"/>
      <c r="DQ669" s="47"/>
      <c r="DR669" s="47"/>
      <c r="DS669" s="47"/>
      <c r="DT669" s="47"/>
      <c r="DU669" s="47"/>
      <c r="DV669" s="47"/>
      <c r="DW669" s="47"/>
      <c r="DX669" s="47"/>
      <c r="DY669" s="47"/>
      <c r="DZ669" s="47"/>
      <c r="EA669" s="47"/>
      <c r="EB669" s="47"/>
      <c r="EC669" s="47"/>
      <c r="ED669" s="47"/>
      <c r="EE669" s="47"/>
      <c r="EF669" s="47"/>
      <c r="EG669" s="47"/>
      <c r="EH669" s="47"/>
      <c r="EI669" s="47"/>
      <c r="EJ669" s="47"/>
      <c r="EK669" s="47"/>
      <c r="EL669" s="47"/>
      <c r="EM669" s="47"/>
      <c r="EN669" s="47"/>
      <c r="EO669" s="47"/>
      <c r="EP669" s="47"/>
      <c r="EQ669" s="47"/>
      <c r="ER669" s="47"/>
      <c r="ES669" s="47"/>
      <c r="ET669" s="47"/>
      <c r="EU669" s="47"/>
      <c r="EV669" s="47"/>
      <c r="EW669" s="47"/>
      <c r="EX669" s="47"/>
      <c r="EY669" s="47"/>
      <c r="EZ669" s="47"/>
      <c r="FA669" s="47"/>
      <c r="FB669" s="47"/>
      <c r="FC669" s="47"/>
      <c r="FD669" s="47"/>
      <c r="FE669" s="47"/>
      <c r="FF669" s="47"/>
      <c r="FG669" s="47"/>
      <c r="FH669" s="47"/>
      <c r="FI669" s="47"/>
      <c r="FJ669" s="47"/>
      <c r="FK669" s="47"/>
      <c r="FL669" s="47"/>
      <c r="FM669" s="47"/>
      <c r="FN669" s="47"/>
      <c r="FO669" s="47"/>
      <c r="FP669" s="47"/>
      <c r="FQ669" s="47"/>
      <c r="FR669" s="47"/>
      <c r="FS669" s="47"/>
      <c r="FT669" s="47"/>
    </row>
    <row r="670" spans="1:176" ht="15" customHeight="1">
      <c r="A670" s="47">
        <v>667</v>
      </c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47"/>
      <c r="CD670" s="47"/>
      <c r="CE670" s="47"/>
      <c r="CF670" s="47"/>
      <c r="CG670" s="47"/>
      <c r="CH670" s="47"/>
      <c r="CI670" s="47"/>
      <c r="CJ670" s="47"/>
      <c r="CK670" s="47"/>
      <c r="CL670" s="47"/>
      <c r="CM670" s="47"/>
      <c r="CN670" s="47"/>
      <c r="CO670" s="47"/>
      <c r="CP670" s="47"/>
      <c r="CQ670" s="47"/>
      <c r="CR670" s="47"/>
      <c r="CS670" s="47"/>
      <c r="CT670" s="47"/>
      <c r="CU670" s="47"/>
      <c r="CV670" s="47"/>
      <c r="CW670" s="47"/>
      <c r="CX670" s="47"/>
      <c r="CY670" s="47"/>
      <c r="CZ670" s="47"/>
      <c r="DA670" s="47"/>
      <c r="DB670" s="47"/>
      <c r="DC670" s="47"/>
      <c r="DD670" s="47"/>
      <c r="DE670" s="47"/>
      <c r="DF670" s="47"/>
      <c r="DG670" s="47"/>
      <c r="DH670" s="47"/>
      <c r="DI670" s="47"/>
      <c r="DJ670" s="47"/>
      <c r="DK670" s="47"/>
      <c r="DL670" s="47"/>
      <c r="DM670" s="47"/>
      <c r="DN670" s="47"/>
      <c r="DO670" s="47"/>
      <c r="DP670" s="47"/>
      <c r="DQ670" s="47"/>
      <c r="DR670" s="47"/>
      <c r="DS670" s="47"/>
      <c r="DT670" s="47"/>
      <c r="DU670" s="47"/>
      <c r="DV670" s="47"/>
      <c r="DW670" s="47"/>
      <c r="DX670" s="47"/>
      <c r="DY670" s="47"/>
      <c r="DZ670" s="47"/>
      <c r="EA670" s="47"/>
      <c r="EB670" s="47"/>
      <c r="EC670" s="47"/>
      <c r="ED670" s="47"/>
      <c r="EE670" s="47"/>
      <c r="EF670" s="47"/>
      <c r="EG670" s="47"/>
      <c r="EH670" s="47"/>
      <c r="EI670" s="47"/>
      <c r="EJ670" s="47"/>
      <c r="EK670" s="47"/>
      <c r="EL670" s="47"/>
      <c r="EM670" s="47"/>
      <c r="EN670" s="47"/>
      <c r="EO670" s="47"/>
      <c r="EP670" s="47"/>
      <c r="EQ670" s="47"/>
      <c r="ER670" s="47"/>
      <c r="ES670" s="47"/>
      <c r="ET670" s="47"/>
      <c r="EU670" s="47"/>
      <c r="EV670" s="47"/>
      <c r="EW670" s="47"/>
      <c r="EX670" s="47"/>
      <c r="EY670" s="47"/>
      <c r="EZ670" s="47"/>
      <c r="FA670" s="47"/>
      <c r="FB670" s="47"/>
      <c r="FC670" s="47"/>
      <c r="FD670" s="47"/>
      <c r="FE670" s="47"/>
      <c r="FF670" s="47"/>
      <c r="FG670" s="47"/>
      <c r="FH670" s="47"/>
      <c r="FI670" s="47"/>
      <c r="FJ670" s="47"/>
      <c r="FK670" s="47"/>
      <c r="FL670" s="47"/>
      <c r="FM670" s="47"/>
      <c r="FN670" s="47"/>
      <c r="FO670" s="47"/>
      <c r="FP670" s="47"/>
      <c r="FQ670" s="47"/>
      <c r="FR670" s="47"/>
      <c r="FS670" s="47"/>
      <c r="FT670" s="47"/>
    </row>
    <row r="671" spans="1:176" ht="15" customHeight="1">
      <c r="A671" s="47">
        <v>668</v>
      </c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47"/>
      <c r="CD671" s="47"/>
      <c r="CE671" s="47"/>
      <c r="CF671" s="47"/>
      <c r="CG671" s="47"/>
      <c r="CH671" s="47"/>
      <c r="CI671" s="47"/>
      <c r="CJ671" s="47"/>
      <c r="CK671" s="47"/>
      <c r="CL671" s="47"/>
      <c r="CM671" s="47"/>
      <c r="CN671" s="47"/>
      <c r="CO671" s="47"/>
      <c r="CP671" s="47"/>
      <c r="CQ671" s="47"/>
      <c r="CR671" s="47"/>
      <c r="CS671" s="47"/>
      <c r="CT671" s="47"/>
      <c r="CU671" s="47"/>
      <c r="CV671" s="47"/>
      <c r="CW671" s="47"/>
      <c r="CX671" s="47"/>
      <c r="CY671" s="47"/>
      <c r="CZ671" s="47"/>
      <c r="DA671" s="47"/>
      <c r="DB671" s="47"/>
      <c r="DC671" s="47"/>
      <c r="DD671" s="47"/>
      <c r="DE671" s="47"/>
      <c r="DF671" s="47"/>
      <c r="DG671" s="47"/>
      <c r="DH671" s="47"/>
      <c r="DI671" s="47"/>
      <c r="DJ671" s="47"/>
      <c r="DK671" s="47"/>
      <c r="DL671" s="47"/>
      <c r="DM671" s="47"/>
      <c r="DN671" s="47"/>
      <c r="DO671" s="47"/>
      <c r="DP671" s="47"/>
      <c r="DQ671" s="47"/>
      <c r="DR671" s="47"/>
      <c r="DS671" s="47"/>
      <c r="DT671" s="47"/>
      <c r="DU671" s="47"/>
      <c r="DV671" s="47"/>
      <c r="DW671" s="47"/>
      <c r="DX671" s="47"/>
      <c r="DY671" s="47"/>
      <c r="DZ671" s="47"/>
      <c r="EA671" s="47"/>
      <c r="EB671" s="47"/>
      <c r="EC671" s="47"/>
      <c r="ED671" s="47"/>
      <c r="EE671" s="47"/>
      <c r="EF671" s="47"/>
      <c r="EG671" s="47"/>
      <c r="EH671" s="47"/>
      <c r="EI671" s="47"/>
      <c r="EJ671" s="47"/>
      <c r="EK671" s="47"/>
      <c r="EL671" s="47"/>
      <c r="EM671" s="47"/>
      <c r="EN671" s="47"/>
      <c r="EO671" s="47"/>
      <c r="EP671" s="47"/>
      <c r="EQ671" s="47"/>
      <c r="ER671" s="47"/>
      <c r="ES671" s="47"/>
      <c r="ET671" s="47"/>
      <c r="EU671" s="47"/>
      <c r="EV671" s="47"/>
      <c r="EW671" s="47"/>
      <c r="EX671" s="47"/>
      <c r="EY671" s="47"/>
      <c r="EZ671" s="47"/>
      <c r="FA671" s="47"/>
      <c r="FB671" s="47"/>
      <c r="FC671" s="47"/>
      <c r="FD671" s="47"/>
      <c r="FE671" s="47"/>
      <c r="FF671" s="47"/>
      <c r="FG671" s="47"/>
      <c r="FH671" s="47"/>
      <c r="FI671" s="47"/>
      <c r="FJ671" s="47"/>
      <c r="FK671" s="47"/>
      <c r="FL671" s="47"/>
      <c r="FM671" s="47"/>
      <c r="FN671" s="47"/>
      <c r="FO671" s="47"/>
      <c r="FP671" s="47"/>
      <c r="FQ671" s="47"/>
      <c r="FR671" s="47"/>
      <c r="FS671" s="47"/>
      <c r="FT671" s="47"/>
    </row>
    <row r="672" spans="1:176" ht="15" customHeight="1">
      <c r="A672" s="47">
        <v>669</v>
      </c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  <c r="BX672" s="47"/>
      <c r="BY672" s="47"/>
      <c r="BZ672" s="47"/>
      <c r="CA672" s="47"/>
      <c r="CB672" s="47"/>
      <c r="CC672" s="47"/>
      <c r="CD672" s="47"/>
      <c r="CE672" s="47"/>
      <c r="CF672" s="47"/>
      <c r="CG672" s="47"/>
      <c r="CH672" s="47"/>
      <c r="CI672" s="47"/>
      <c r="CJ672" s="47"/>
      <c r="CK672" s="47"/>
      <c r="CL672" s="47"/>
      <c r="CM672" s="47"/>
      <c r="CN672" s="47"/>
      <c r="CO672" s="47"/>
      <c r="CP672" s="47"/>
      <c r="CQ672" s="47"/>
      <c r="CR672" s="47"/>
      <c r="CS672" s="47"/>
      <c r="CT672" s="47"/>
      <c r="CU672" s="47"/>
      <c r="CV672" s="47"/>
      <c r="CW672" s="47"/>
      <c r="CX672" s="47"/>
      <c r="CY672" s="47"/>
      <c r="CZ672" s="47"/>
      <c r="DA672" s="47"/>
      <c r="DB672" s="47"/>
      <c r="DC672" s="47"/>
      <c r="DD672" s="47"/>
      <c r="DE672" s="47"/>
      <c r="DF672" s="47"/>
      <c r="DG672" s="47"/>
      <c r="DH672" s="47"/>
      <c r="DI672" s="47"/>
      <c r="DJ672" s="47"/>
      <c r="DK672" s="47"/>
      <c r="DL672" s="47"/>
      <c r="DM672" s="47"/>
      <c r="DN672" s="47"/>
      <c r="DO672" s="47"/>
      <c r="DP672" s="47"/>
      <c r="DQ672" s="47"/>
      <c r="DR672" s="47"/>
      <c r="DS672" s="47"/>
      <c r="DT672" s="47"/>
      <c r="DU672" s="47"/>
      <c r="DV672" s="47"/>
      <c r="DW672" s="47"/>
      <c r="DX672" s="47"/>
      <c r="DY672" s="47"/>
      <c r="DZ672" s="47"/>
      <c r="EA672" s="47"/>
      <c r="EB672" s="47"/>
      <c r="EC672" s="47"/>
      <c r="ED672" s="47"/>
      <c r="EE672" s="47"/>
      <c r="EF672" s="47"/>
      <c r="EG672" s="47"/>
      <c r="EH672" s="47"/>
      <c r="EI672" s="47"/>
      <c r="EJ672" s="47"/>
      <c r="EK672" s="47"/>
      <c r="EL672" s="47"/>
      <c r="EM672" s="47"/>
      <c r="EN672" s="47"/>
      <c r="EO672" s="47"/>
      <c r="EP672" s="47"/>
      <c r="EQ672" s="47"/>
      <c r="ER672" s="47"/>
      <c r="ES672" s="47"/>
      <c r="ET672" s="47"/>
      <c r="EU672" s="47"/>
      <c r="EV672" s="47"/>
      <c r="EW672" s="47"/>
      <c r="EX672" s="47"/>
      <c r="EY672" s="47"/>
      <c r="EZ672" s="47"/>
      <c r="FA672" s="47"/>
      <c r="FB672" s="47"/>
      <c r="FC672" s="47"/>
      <c r="FD672" s="47"/>
      <c r="FE672" s="47"/>
      <c r="FF672" s="47"/>
      <c r="FG672" s="47"/>
      <c r="FH672" s="47"/>
      <c r="FI672" s="47"/>
      <c r="FJ672" s="47"/>
      <c r="FK672" s="47"/>
      <c r="FL672" s="47"/>
      <c r="FM672" s="47"/>
      <c r="FN672" s="47"/>
      <c r="FO672" s="47"/>
      <c r="FP672" s="47"/>
      <c r="FQ672" s="47"/>
      <c r="FR672" s="47"/>
      <c r="FS672" s="47"/>
      <c r="FT672" s="47"/>
    </row>
    <row r="673" spans="1:176" ht="15" customHeight="1">
      <c r="A673" s="47">
        <v>670</v>
      </c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  <c r="BX673" s="47"/>
      <c r="BY673" s="47"/>
      <c r="BZ673" s="47"/>
      <c r="CA673" s="47"/>
      <c r="CB673" s="47"/>
      <c r="CC673" s="47"/>
      <c r="CD673" s="47"/>
      <c r="CE673" s="47"/>
      <c r="CF673" s="47"/>
      <c r="CG673" s="47"/>
      <c r="CH673" s="47"/>
      <c r="CI673" s="47"/>
      <c r="CJ673" s="47"/>
      <c r="CK673" s="47"/>
      <c r="CL673" s="47"/>
      <c r="CM673" s="47"/>
      <c r="CN673" s="47"/>
      <c r="CO673" s="47"/>
      <c r="CP673" s="47"/>
      <c r="CQ673" s="47"/>
      <c r="CR673" s="47"/>
      <c r="CS673" s="47"/>
      <c r="CT673" s="47"/>
      <c r="CU673" s="47"/>
      <c r="CV673" s="47"/>
      <c r="CW673" s="47"/>
      <c r="CX673" s="47"/>
      <c r="CY673" s="47"/>
      <c r="CZ673" s="47"/>
      <c r="DA673" s="47"/>
      <c r="DB673" s="47"/>
      <c r="DC673" s="47"/>
      <c r="DD673" s="47"/>
      <c r="DE673" s="47"/>
      <c r="DF673" s="47"/>
      <c r="DG673" s="47"/>
      <c r="DH673" s="47"/>
      <c r="DI673" s="47"/>
      <c r="DJ673" s="47"/>
      <c r="DK673" s="47"/>
      <c r="DL673" s="47"/>
      <c r="DM673" s="47"/>
      <c r="DN673" s="47"/>
      <c r="DO673" s="47"/>
      <c r="DP673" s="47"/>
      <c r="DQ673" s="47"/>
      <c r="DR673" s="47"/>
      <c r="DS673" s="47"/>
      <c r="DT673" s="47"/>
      <c r="DU673" s="47"/>
      <c r="DV673" s="47"/>
      <c r="DW673" s="47"/>
      <c r="DX673" s="47"/>
      <c r="DY673" s="47"/>
      <c r="DZ673" s="47"/>
      <c r="EA673" s="47"/>
      <c r="EB673" s="47"/>
      <c r="EC673" s="47"/>
      <c r="ED673" s="47"/>
      <c r="EE673" s="47"/>
      <c r="EF673" s="47"/>
      <c r="EG673" s="47"/>
      <c r="EH673" s="47"/>
      <c r="EI673" s="47"/>
      <c r="EJ673" s="47"/>
      <c r="EK673" s="47"/>
      <c r="EL673" s="47"/>
      <c r="EM673" s="47"/>
      <c r="EN673" s="47"/>
      <c r="EO673" s="47"/>
      <c r="EP673" s="47"/>
      <c r="EQ673" s="47"/>
      <c r="ER673" s="47"/>
      <c r="ES673" s="47"/>
      <c r="ET673" s="47"/>
      <c r="EU673" s="47"/>
      <c r="EV673" s="47"/>
      <c r="EW673" s="47"/>
      <c r="EX673" s="47"/>
      <c r="EY673" s="47"/>
      <c r="EZ673" s="47"/>
      <c r="FA673" s="47"/>
      <c r="FB673" s="47"/>
      <c r="FC673" s="47"/>
      <c r="FD673" s="47"/>
      <c r="FE673" s="47"/>
      <c r="FF673" s="47"/>
      <c r="FG673" s="47"/>
      <c r="FH673" s="47"/>
      <c r="FI673" s="47"/>
      <c r="FJ673" s="47"/>
      <c r="FK673" s="47"/>
      <c r="FL673" s="47"/>
      <c r="FM673" s="47"/>
      <c r="FN673" s="47"/>
      <c r="FO673" s="47"/>
      <c r="FP673" s="47"/>
      <c r="FQ673" s="47"/>
      <c r="FR673" s="47"/>
      <c r="FS673" s="47"/>
      <c r="FT673" s="47"/>
    </row>
    <row r="674" spans="1:176" ht="15" customHeight="1">
      <c r="A674" s="47">
        <v>671</v>
      </c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  <c r="BX674" s="47"/>
      <c r="BY674" s="47"/>
      <c r="BZ674" s="47"/>
      <c r="CA674" s="47"/>
      <c r="CB674" s="47"/>
      <c r="CC674" s="47"/>
      <c r="CD674" s="47"/>
      <c r="CE674" s="47"/>
      <c r="CF674" s="47"/>
      <c r="CG674" s="47"/>
      <c r="CH674" s="47"/>
      <c r="CI674" s="47"/>
      <c r="CJ674" s="47"/>
      <c r="CK674" s="47"/>
      <c r="CL674" s="47"/>
      <c r="CM674" s="47"/>
      <c r="CN674" s="47"/>
      <c r="CO674" s="47"/>
      <c r="CP674" s="47"/>
      <c r="CQ674" s="47"/>
      <c r="CR674" s="47"/>
      <c r="CS674" s="47"/>
      <c r="CT674" s="47"/>
      <c r="CU674" s="47"/>
      <c r="CV674" s="47"/>
      <c r="CW674" s="47"/>
      <c r="CX674" s="47"/>
      <c r="CY674" s="47"/>
      <c r="CZ674" s="47"/>
      <c r="DA674" s="47"/>
      <c r="DB674" s="47"/>
      <c r="DC674" s="47"/>
      <c r="DD674" s="47"/>
      <c r="DE674" s="47"/>
      <c r="DF674" s="47"/>
      <c r="DG674" s="47"/>
      <c r="DH674" s="47"/>
      <c r="DI674" s="47"/>
      <c r="DJ674" s="47"/>
      <c r="DK674" s="47"/>
      <c r="DL674" s="47"/>
      <c r="DM674" s="47"/>
      <c r="DN674" s="47"/>
      <c r="DO674" s="47"/>
      <c r="DP674" s="47"/>
      <c r="DQ674" s="47"/>
      <c r="DR674" s="47"/>
      <c r="DS674" s="47"/>
      <c r="DT674" s="47"/>
      <c r="DU674" s="47"/>
      <c r="DV674" s="47"/>
      <c r="DW674" s="47"/>
      <c r="DX674" s="47"/>
      <c r="DY674" s="47"/>
      <c r="DZ674" s="47"/>
      <c r="EA674" s="47"/>
      <c r="EB674" s="47"/>
      <c r="EC674" s="47"/>
      <c r="ED674" s="47"/>
      <c r="EE674" s="47"/>
      <c r="EF674" s="47"/>
      <c r="EG674" s="47"/>
      <c r="EH674" s="47"/>
      <c r="EI674" s="47"/>
      <c r="EJ674" s="47"/>
      <c r="EK674" s="47"/>
      <c r="EL674" s="47"/>
      <c r="EM674" s="47"/>
      <c r="EN674" s="47"/>
      <c r="EO674" s="47"/>
      <c r="EP674" s="47"/>
      <c r="EQ674" s="47"/>
      <c r="ER674" s="47"/>
      <c r="ES674" s="47"/>
      <c r="ET674" s="47"/>
      <c r="EU674" s="47"/>
      <c r="EV674" s="47"/>
      <c r="EW674" s="47"/>
      <c r="EX674" s="47"/>
      <c r="EY674" s="47"/>
      <c r="EZ674" s="47"/>
      <c r="FA674" s="47"/>
      <c r="FB674" s="47"/>
      <c r="FC674" s="47"/>
      <c r="FD674" s="47"/>
      <c r="FE674" s="47"/>
      <c r="FF674" s="47"/>
      <c r="FG674" s="47"/>
      <c r="FH674" s="47"/>
      <c r="FI674" s="47"/>
      <c r="FJ674" s="47"/>
      <c r="FK674" s="47"/>
      <c r="FL674" s="47"/>
      <c r="FM674" s="47"/>
      <c r="FN674" s="47"/>
      <c r="FO674" s="47"/>
      <c r="FP674" s="47"/>
      <c r="FQ674" s="47"/>
      <c r="FR674" s="47"/>
      <c r="FS674" s="47"/>
      <c r="FT674" s="47"/>
    </row>
    <row r="675" spans="1:176" ht="15" customHeight="1">
      <c r="A675" s="47">
        <v>672</v>
      </c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47"/>
      <c r="CD675" s="47"/>
      <c r="CE675" s="47"/>
      <c r="CF675" s="47"/>
      <c r="CG675" s="47"/>
      <c r="CH675" s="47"/>
      <c r="CI675" s="47"/>
      <c r="CJ675" s="47"/>
      <c r="CK675" s="47"/>
      <c r="CL675" s="47"/>
      <c r="CM675" s="47"/>
      <c r="CN675" s="47"/>
      <c r="CO675" s="47"/>
      <c r="CP675" s="47"/>
      <c r="CQ675" s="47"/>
      <c r="CR675" s="47"/>
      <c r="CS675" s="47"/>
      <c r="CT675" s="47"/>
      <c r="CU675" s="47"/>
      <c r="CV675" s="47"/>
      <c r="CW675" s="47"/>
      <c r="CX675" s="47"/>
      <c r="CY675" s="47"/>
      <c r="CZ675" s="47"/>
      <c r="DA675" s="47"/>
      <c r="DB675" s="47"/>
      <c r="DC675" s="47"/>
      <c r="DD675" s="47"/>
      <c r="DE675" s="47"/>
      <c r="DF675" s="47"/>
      <c r="DG675" s="47"/>
      <c r="DH675" s="47"/>
      <c r="DI675" s="47"/>
      <c r="DJ675" s="47"/>
      <c r="DK675" s="47"/>
      <c r="DL675" s="47"/>
      <c r="DM675" s="47"/>
      <c r="DN675" s="47"/>
      <c r="DO675" s="47"/>
      <c r="DP675" s="47"/>
      <c r="DQ675" s="47"/>
      <c r="DR675" s="47"/>
      <c r="DS675" s="47"/>
      <c r="DT675" s="47"/>
      <c r="DU675" s="47"/>
      <c r="DV675" s="47"/>
      <c r="DW675" s="47"/>
      <c r="DX675" s="47"/>
      <c r="DY675" s="47"/>
      <c r="DZ675" s="47"/>
      <c r="EA675" s="47"/>
      <c r="EB675" s="47"/>
      <c r="EC675" s="47"/>
      <c r="ED675" s="47"/>
      <c r="EE675" s="47"/>
      <c r="EF675" s="47"/>
      <c r="EG675" s="47"/>
      <c r="EH675" s="47"/>
      <c r="EI675" s="47"/>
      <c r="EJ675" s="47"/>
      <c r="EK675" s="47"/>
      <c r="EL675" s="47"/>
      <c r="EM675" s="47"/>
      <c r="EN675" s="47"/>
      <c r="EO675" s="47"/>
      <c r="EP675" s="47"/>
      <c r="EQ675" s="47"/>
      <c r="ER675" s="47"/>
      <c r="ES675" s="47"/>
      <c r="ET675" s="47"/>
      <c r="EU675" s="47"/>
      <c r="EV675" s="47"/>
      <c r="EW675" s="47"/>
      <c r="EX675" s="47"/>
      <c r="EY675" s="47"/>
      <c r="EZ675" s="47"/>
      <c r="FA675" s="47"/>
      <c r="FB675" s="47"/>
      <c r="FC675" s="47"/>
      <c r="FD675" s="47"/>
      <c r="FE675" s="47"/>
      <c r="FF675" s="47"/>
      <c r="FG675" s="47"/>
      <c r="FH675" s="47"/>
      <c r="FI675" s="47"/>
      <c r="FJ675" s="47"/>
      <c r="FK675" s="47"/>
      <c r="FL675" s="47"/>
      <c r="FM675" s="47"/>
      <c r="FN675" s="47"/>
      <c r="FO675" s="47"/>
      <c r="FP675" s="47"/>
      <c r="FQ675" s="47"/>
      <c r="FR675" s="47"/>
      <c r="FS675" s="47"/>
      <c r="FT675" s="47"/>
    </row>
    <row r="676" spans="1:176" ht="15" customHeight="1">
      <c r="A676" s="47">
        <v>673</v>
      </c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47"/>
      <c r="CD676" s="47"/>
      <c r="CE676" s="47"/>
      <c r="CF676" s="47"/>
      <c r="CG676" s="47"/>
      <c r="CH676" s="47"/>
      <c r="CI676" s="47"/>
      <c r="CJ676" s="47"/>
      <c r="CK676" s="47"/>
      <c r="CL676" s="47"/>
      <c r="CM676" s="47"/>
      <c r="CN676" s="47"/>
      <c r="CO676" s="47"/>
      <c r="CP676" s="47"/>
      <c r="CQ676" s="47"/>
      <c r="CR676" s="47"/>
      <c r="CS676" s="47"/>
      <c r="CT676" s="47"/>
      <c r="CU676" s="47"/>
      <c r="CV676" s="47"/>
      <c r="CW676" s="47"/>
      <c r="CX676" s="47"/>
      <c r="CY676" s="47"/>
      <c r="CZ676" s="47"/>
      <c r="DA676" s="47"/>
      <c r="DB676" s="47"/>
      <c r="DC676" s="47"/>
      <c r="DD676" s="47"/>
      <c r="DE676" s="47"/>
      <c r="DF676" s="47"/>
      <c r="DG676" s="47"/>
      <c r="DH676" s="47"/>
      <c r="DI676" s="47"/>
      <c r="DJ676" s="47"/>
      <c r="DK676" s="47"/>
      <c r="DL676" s="47"/>
      <c r="DM676" s="47"/>
      <c r="DN676" s="47"/>
      <c r="DO676" s="47"/>
      <c r="DP676" s="47"/>
      <c r="DQ676" s="47"/>
      <c r="DR676" s="47"/>
      <c r="DS676" s="47"/>
      <c r="DT676" s="47"/>
      <c r="DU676" s="47"/>
      <c r="DV676" s="47"/>
      <c r="DW676" s="47"/>
      <c r="DX676" s="47"/>
      <c r="DY676" s="47"/>
      <c r="DZ676" s="47"/>
      <c r="EA676" s="47"/>
      <c r="EB676" s="47"/>
      <c r="EC676" s="47"/>
      <c r="ED676" s="47"/>
      <c r="EE676" s="47"/>
      <c r="EF676" s="47"/>
      <c r="EG676" s="47"/>
      <c r="EH676" s="47"/>
      <c r="EI676" s="47"/>
      <c r="EJ676" s="47"/>
      <c r="EK676" s="47"/>
      <c r="EL676" s="47"/>
      <c r="EM676" s="47"/>
      <c r="EN676" s="47"/>
      <c r="EO676" s="47"/>
      <c r="EP676" s="47"/>
      <c r="EQ676" s="47"/>
      <c r="ER676" s="47"/>
      <c r="ES676" s="47"/>
      <c r="ET676" s="47"/>
      <c r="EU676" s="47"/>
      <c r="EV676" s="47"/>
      <c r="EW676" s="47"/>
      <c r="EX676" s="47"/>
      <c r="EY676" s="47"/>
      <c r="EZ676" s="47"/>
      <c r="FA676" s="47"/>
      <c r="FB676" s="47"/>
      <c r="FC676" s="47"/>
      <c r="FD676" s="47"/>
      <c r="FE676" s="47"/>
      <c r="FF676" s="47"/>
      <c r="FG676" s="47"/>
      <c r="FH676" s="47"/>
      <c r="FI676" s="47"/>
      <c r="FJ676" s="47"/>
      <c r="FK676" s="47"/>
      <c r="FL676" s="47"/>
      <c r="FM676" s="47"/>
      <c r="FN676" s="47"/>
      <c r="FO676" s="47"/>
      <c r="FP676" s="47"/>
      <c r="FQ676" s="47"/>
      <c r="FR676" s="47"/>
      <c r="FS676" s="47"/>
      <c r="FT676" s="47"/>
    </row>
    <row r="677" spans="1:176" ht="15" customHeight="1">
      <c r="A677" s="47">
        <v>674</v>
      </c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  <c r="BX677" s="47"/>
      <c r="BY677" s="47"/>
      <c r="BZ677" s="47"/>
      <c r="CA677" s="47"/>
      <c r="CB677" s="47"/>
      <c r="CC677" s="47"/>
      <c r="CD677" s="47"/>
      <c r="CE677" s="47"/>
      <c r="CF677" s="47"/>
      <c r="CG677" s="47"/>
      <c r="CH677" s="47"/>
      <c r="CI677" s="47"/>
      <c r="CJ677" s="47"/>
      <c r="CK677" s="47"/>
      <c r="CL677" s="47"/>
      <c r="CM677" s="47"/>
      <c r="CN677" s="47"/>
      <c r="CO677" s="47"/>
      <c r="CP677" s="47"/>
      <c r="CQ677" s="47"/>
      <c r="CR677" s="47"/>
      <c r="CS677" s="47"/>
      <c r="CT677" s="47"/>
      <c r="CU677" s="47"/>
      <c r="CV677" s="47"/>
      <c r="CW677" s="47"/>
      <c r="CX677" s="47"/>
      <c r="CY677" s="47"/>
      <c r="CZ677" s="47"/>
      <c r="DA677" s="47"/>
      <c r="DB677" s="47"/>
      <c r="DC677" s="47"/>
      <c r="DD677" s="47"/>
      <c r="DE677" s="47"/>
      <c r="DF677" s="47"/>
      <c r="DG677" s="47"/>
      <c r="DH677" s="47"/>
      <c r="DI677" s="47"/>
      <c r="DJ677" s="47"/>
      <c r="DK677" s="47"/>
      <c r="DL677" s="47"/>
      <c r="DM677" s="47"/>
      <c r="DN677" s="47"/>
      <c r="DO677" s="47"/>
      <c r="DP677" s="47"/>
      <c r="DQ677" s="47"/>
      <c r="DR677" s="47"/>
      <c r="DS677" s="47"/>
      <c r="DT677" s="47"/>
      <c r="DU677" s="47"/>
      <c r="DV677" s="47"/>
      <c r="DW677" s="47"/>
      <c r="DX677" s="47"/>
      <c r="DY677" s="47"/>
      <c r="DZ677" s="47"/>
      <c r="EA677" s="47"/>
      <c r="EB677" s="47"/>
      <c r="EC677" s="47"/>
      <c r="ED677" s="47"/>
      <c r="EE677" s="47"/>
      <c r="EF677" s="47"/>
      <c r="EG677" s="47"/>
      <c r="EH677" s="47"/>
      <c r="EI677" s="47"/>
      <c r="EJ677" s="47"/>
      <c r="EK677" s="47"/>
      <c r="EL677" s="47"/>
      <c r="EM677" s="47"/>
      <c r="EN677" s="47"/>
      <c r="EO677" s="47"/>
      <c r="EP677" s="47"/>
      <c r="EQ677" s="47"/>
      <c r="ER677" s="47"/>
      <c r="ES677" s="47"/>
      <c r="ET677" s="47"/>
      <c r="EU677" s="47"/>
      <c r="EV677" s="47"/>
      <c r="EW677" s="47"/>
      <c r="EX677" s="47"/>
      <c r="EY677" s="47"/>
      <c r="EZ677" s="47"/>
      <c r="FA677" s="47"/>
      <c r="FB677" s="47"/>
      <c r="FC677" s="47"/>
      <c r="FD677" s="47"/>
      <c r="FE677" s="47"/>
      <c r="FF677" s="47"/>
      <c r="FG677" s="47"/>
      <c r="FH677" s="47"/>
      <c r="FI677" s="47"/>
      <c r="FJ677" s="47"/>
      <c r="FK677" s="47"/>
      <c r="FL677" s="47"/>
      <c r="FM677" s="47"/>
      <c r="FN677" s="47"/>
      <c r="FO677" s="47"/>
      <c r="FP677" s="47"/>
      <c r="FQ677" s="47"/>
      <c r="FR677" s="47"/>
      <c r="FS677" s="47"/>
      <c r="FT677" s="47"/>
    </row>
    <row r="678" spans="1:176" ht="15" customHeight="1">
      <c r="A678" s="47">
        <v>675</v>
      </c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  <c r="BX678" s="47"/>
      <c r="BY678" s="47"/>
      <c r="BZ678" s="47"/>
      <c r="CA678" s="47"/>
      <c r="CB678" s="47"/>
      <c r="CC678" s="47"/>
      <c r="CD678" s="47"/>
      <c r="CE678" s="47"/>
      <c r="CF678" s="47"/>
      <c r="CG678" s="47"/>
      <c r="CH678" s="47"/>
      <c r="CI678" s="47"/>
      <c r="CJ678" s="47"/>
      <c r="CK678" s="47"/>
      <c r="CL678" s="47"/>
      <c r="CM678" s="47"/>
      <c r="CN678" s="47"/>
      <c r="CO678" s="47"/>
      <c r="CP678" s="47"/>
      <c r="CQ678" s="47"/>
      <c r="CR678" s="47"/>
      <c r="CS678" s="47"/>
      <c r="CT678" s="47"/>
      <c r="CU678" s="47"/>
      <c r="CV678" s="47"/>
      <c r="CW678" s="47"/>
      <c r="CX678" s="47"/>
      <c r="CY678" s="47"/>
      <c r="CZ678" s="47"/>
      <c r="DA678" s="47"/>
      <c r="DB678" s="47"/>
      <c r="DC678" s="47"/>
      <c r="DD678" s="47"/>
      <c r="DE678" s="47"/>
      <c r="DF678" s="47"/>
      <c r="DG678" s="47"/>
      <c r="DH678" s="47"/>
      <c r="DI678" s="47"/>
      <c r="DJ678" s="47"/>
      <c r="DK678" s="47"/>
      <c r="DL678" s="47"/>
      <c r="DM678" s="47"/>
      <c r="DN678" s="47"/>
      <c r="DO678" s="47"/>
      <c r="DP678" s="47"/>
      <c r="DQ678" s="47"/>
      <c r="DR678" s="47"/>
      <c r="DS678" s="47"/>
      <c r="DT678" s="47"/>
      <c r="DU678" s="47"/>
      <c r="DV678" s="47"/>
      <c r="DW678" s="47"/>
      <c r="DX678" s="47"/>
      <c r="DY678" s="47"/>
      <c r="DZ678" s="47"/>
      <c r="EA678" s="47"/>
      <c r="EB678" s="47"/>
      <c r="EC678" s="47"/>
      <c r="ED678" s="47"/>
      <c r="EE678" s="47"/>
      <c r="EF678" s="47"/>
      <c r="EG678" s="47"/>
      <c r="EH678" s="47"/>
      <c r="EI678" s="47"/>
      <c r="EJ678" s="47"/>
      <c r="EK678" s="47"/>
      <c r="EL678" s="47"/>
      <c r="EM678" s="47"/>
      <c r="EN678" s="47"/>
      <c r="EO678" s="47"/>
      <c r="EP678" s="47"/>
      <c r="EQ678" s="47"/>
      <c r="ER678" s="47"/>
      <c r="ES678" s="47"/>
      <c r="ET678" s="47"/>
      <c r="EU678" s="47"/>
      <c r="EV678" s="47"/>
      <c r="EW678" s="47"/>
      <c r="EX678" s="47"/>
      <c r="EY678" s="47"/>
      <c r="EZ678" s="47"/>
      <c r="FA678" s="47"/>
      <c r="FB678" s="47"/>
      <c r="FC678" s="47"/>
      <c r="FD678" s="47"/>
      <c r="FE678" s="47"/>
      <c r="FF678" s="47"/>
      <c r="FG678" s="47"/>
      <c r="FH678" s="47"/>
      <c r="FI678" s="47"/>
      <c r="FJ678" s="47"/>
      <c r="FK678" s="47"/>
      <c r="FL678" s="47"/>
      <c r="FM678" s="47"/>
      <c r="FN678" s="47"/>
      <c r="FO678" s="47"/>
      <c r="FP678" s="47"/>
      <c r="FQ678" s="47"/>
      <c r="FR678" s="47"/>
      <c r="FS678" s="47"/>
      <c r="FT678" s="47"/>
    </row>
    <row r="679" spans="1:176" ht="15" customHeight="1">
      <c r="A679" s="47">
        <v>676</v>
      </c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  <c r="BX679" s="47"/>
      <c r="BY679" s="47"/>
      <c r="BZ679" s="47"/>
      <c r="CA679" s="47"/>
      <c r="CB679" s="47"/>
      <c r="CC679" s="47"/>
      <c r="CD679" s="47"/>
      <c r="CE679" s="47"/>
      <c r="CF679" s="47"/>
      <c r="CG679" s="47"/>
      <c r="CH679" s="47"/>
      <c r="CI679" s="47"/>
      <c r="CJ679" s="47"/>
      <c r="CK679" s="47"/>
      <c r="CL679" s="47"/>
      <c r="CM679" s="47"/>
      <c r="CN679" s="47"/>
      <c r="CO679" s="47"/>
      <c r="CP679" s="47"/>
      <c r="CQ679" s="47"/>
      <c r="CR679" s="47"/>
      <c r="CS679" s="47"/>
      <c r="CT679" s="47"/>
      <c r="CU679" s="47"/>
      <c r="CV679" s="47"/>
      <c r="CW679" s="47"/>
      <c r="CX679" s="47"/>
      <c r="CY679" s="47"/>
      <c r="CZ679" s="47"/>
      <c r="DA679" s="47"/>
      <c r="DB679" s="47"/>
      <c r="DC679" s="47"/>
      <c r="DD679" s="47"/>
      <c r="DE679" s="47"/>
      <c r="DF679" s="47"/>
      <c r="DG679" s="47"/>
      <c r="DH679" s="47"/>
      <c r="DI679" s="47"/>
      <c r="DJ679" s="47"/>
      <c r="DK679" s="47"/>
      <c r="DL679" s="47"/>
      <c r="DM679" s="47"/>
      <c r="DN679" s="47"/>
      <c r="DO679" s="47"/>
      <c r="DP679" s="47"/>
      <c r="DQ679" s="47"/>
      <c r="DR679" s="47"/>
      <c r="DS679" s="47"/>
      <c r="DT679" s="47"/>
      <c r="DU679" s="47"/>
      <c r="DV679" s="47"/>
      <c r="DW679" s="47"/>
      <c r="DX679" s="47"/>
      <c r="DY679" s="47"/>
      <c r="DZ679" s="47"/>
      <c r="EA679" s="47"/>
      <c r="EB679" s="47"/>
      <c r="EC679" s="47"/>
      <c r="ED679" s="47"/>
      <c r="EE679" s="47"/>
      <c r="EF679" s="47"/>
      <c r="EG679" s="47"/>
      <c r="EH679" s="47"/>
      <c r="EI679" s="47"/>
      <c r="EJ679" s="47"/>
      <c r="EK679" s="47"/>
      <c r="EL679" s="47"/>
      <c r="EM679" s="47"/>
      <c r="EN679" s="47"/>
      <c r="EO679" s="47"/>
      <c r="EP679" s="47"/>
      <c r="EQ679" s="47"/>
      <c r="ER679" s="47"/>
      <c r="ES679" s="47"/>
      <c r="ET679" s="47"/>
      <c r="EU679" s="47"/>
      <c r="EV679" s="47"/>
      <c r="EW679" s="47"/>
      <c r="EX679" s="47"/>
      <c r="EY679" s="47"/>
      <c r="EZ679" s="47"/>
      <c r="FA679" s="47"/>
      <c r="FB679" s="47"/>
      <c r="FC679" s="47"/>
      <c r="FD679" s="47"/>
      <c r="FE679" s="47"/>
      <c r="FF679" s="47"/>
      <c r="FG679" s="47"/>
      <c r="FH679" s="47"/>
      <c r="FI679" s="47"/>
      <c r="FJ679" s="47"/>
      <c r="FK679" s="47"/>
      <c r="FL679" s="47"/>
      <c r="FM679" s="47"/>
      <c r="FN679" s="47"/>
      <c r="FO679" s="47"/>
      <c r="FP679" s="47"/>
      <c r="FQ679" s="47"/>
      <c r="FR679" s="47"/>
      <c r="FS679" s="47"/>
      <c r="FT679" s="47"/>
    </row>
    <row r="680" spans="1:176" ht="15" customHeight="1">
      <c r="A680" s="47">
        <v>677</v>
      </c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7"/>
      <c r="BX680" s="47"/>
      <c r="BY680" s="47"/>
      <c r="BZ680" s="47"/>
      <c r="CA680" s="47"/>
      <c r="CB680" s="47"/>
      <c r="CC680" s="47"/>
      <c r="CD680" s="47"/>
      <c r="CE680" s="47"/>
      <c r="CF680" s="47"/>
      <c r="CG680" s="47"/>
      <c r="CH680" s="47"/>
      <c r="CI680" s="47"/>
      <c r="CJ680" s="47"/>
      <c r="CK680" s="47"/>
      <c r="CL680" s="47"/>
      <c r="CM680" s="47"/>
      <c r="CN680" s="47"/>
      <c r="CO680" s="47"/>
      <c r="CP680" s="47"/>
      <c r="CQ680" s="47"/>
      <c r="CR680" s="47"/>
      <c r="CS680" s="47"/>
      <c r="CT680" s="47"/>
      <c r="CU680" s="47"/>
      <c r="CV680" s="47"/>
      <c r="CW680" s="47"/>
      <c r="CX680" s="47"/>
      <c r="CY680" s="47"/>
      <c r="CZ680" s="47"/>
      <c r="DA680" s="47"/>
      <c r="DB680" s="47"/>
      <c r="DC680" s="47"/>
      <c r="DD680" s="47"/>
      <c r="DE680" s="47"/>
      <c r="DF680" s="47"/>
      <c r="DG680" s="47"/>
      <c r="DH680" s="47"/>
      <c r="DI680" s="47"/>
      <c r="DJ680" s="47"/>
      <c r="DK680" s="47"/>
      <c r="DL680" s="47"/>
      <c r="DM680" s="47"/>
      <c r="DN680" s="47"/>
      <c r="DO680" s="47"/>
      <c r="DP680" s="47"/>
      <c r="DQ680" s="47"/>
      <c r="DR680" s="47"/>
      <c r="DS680" s="47"/>
      <c r="DT680" s="47"/>
      <c r="DU680" s="47"/>
      <c r="DV680" s="47"/>
      <c r="DW680" s="47"/>
      <c r="DX680" s="47"/>
      <c r="DY680" s="47"/>
      <c r="DZ680" s="47"/>
      <c r="EA680" s="47"/>
      <c r="EB680" s="47"/>
      <c r="EC680" s="47"/>
      <c r="ED680" s="47"/>
      <c r="EE680" s="47"/>
      <c r="EF680" s="47"/>
      <c r="EG680" s="47"/>
      <c r="EH680" s="47"/>
      <c r="EI680" s="47"/>
      <c r="EJ680" s="47"/>
      <c r="EK680" s="47"/>
      <c r="EL680" s="47"/>
      <c r="EM680" s="47"/>
      <c r="EN680" s="47"/>
      <c r="EO680" s="47"/>
      <c r="EP680" s="47"/>
      <c r="EQ680" s="47"/>
      <c r="ER680" s="47"/>
      <c r="ES680" s="47"/>
      <c r="ET680" s="47"/>
      <c r="EU680" s="47"/>
      <c r="EV680" s="47"/>
      <c r="EW680" s="47"/>
      <c r="EX680" s="47"/>
      <c r="EY680" s="47"/>
      <c r="EZ680" s="47"/>
      <c r="FA680" s="47"/>
      <c r="FB680" s="47"/>
      <c r="FC680" s="47"/>
      <c r="FD680" s="47"/>
      <c r="FE680" s="47"/>
      <c r="FF680" s="47"/>
      <c r="FG680" s="47"/>
      <c r="FH680" s="47"/>
      <c r="FI680" s="47"/>
      <c r="FJ680" s="47"/>
      <c r="FK680" s="47"/>
      <c r="FL680" s="47"/>
      <c r="FM680" s="47"/>
      <c r="FN680" s="47"/>
      <c r="FO680" s="47"/>
      <c r="FP680" s="47"/>
      <c r="FQ680" s="47"/>
      <c r="FR680" s="47"/>
      <c r="FS680" s="47"/>
      <c r="FT680" s="47"/>
    </row>
    <row r="681" spans="1:176" ht="15" customHeight="1">
      <c r="A681" s="47">
        <v>678</v>
      </c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7"/>
      <c r="BX681" s="47"/>
      <c r="BY681" s="47"/>
      <c r="BZ681" s="47"/>
      <c r="CA681" s="47"/>
      <c r="CB681" s="47"/>
      <c r="CC681" s="47"/>
      <c r="CD681" s="47"/>
      <c r="CE681" s="47"/>
      <c r="CF681" s="47"/>
      <c r="CG681" s="47"/>
      <c r="CH681" s="47"/>
      <c r="CI681" s="47"/>
      <c r="CJ681" s="47"/>
      <c r="CK681" s="47"/>
      <c r="CL681" s="47"/>
      <c r="CM681" s="47"/>
      <c r="CN681" s="47"/>
      <c r="CO681" s="47"/>
      <c r="CP681" s="47"/>
      <c r="CQ681" s="47"/>
      <c r="CR681" s="47"/>
      <c r="CS681" s="47"/>
      <c r="CT681" s="47"/>
      <c r="CU681" s="47"/>
      <c r="CV681" s="47"/>
      <c r="CW681" s="47"/>
      <c r="CX681" s="47"/>
      <c r="CY681" s="47"/>
      <c r="CZ681" s="47"/>
      <c r="DA681" s="47"/>
      <c r="DB681" s="47"/>
      <c r="DC681" s="47"/>
      <c r="DD681" s="47"/>
      <c r="DE681" s="47"/>
      <c r="DF681" s="47"/>
      <c r="DG681" s="47"/>
      <c r="DH681" s="47"/>
      <c r="DI681" s="47"/>
      <c r="DJ681" s="47"/>
      <c r="DK681" s="47"/>
      <c r="DL681" s="47"/>
      <c r="DM681" s="47"/>
      <c r="DN681" s="47"/>
      <c r="DO681" s="47"/>
      <c r="DP681" s="47"/>
      <c r="DQ681" s="47"/>
      <c r="DR681" s="47"/>
      <c r="DS681" s="47"/>
      <c r="DT681" s="47"/>
      <c r="DU681" s="47"/>
      <c r="DV681" s="47"/>
      <c r="DW681" s="47"/>
      <c r="DX681" s="47"/>
      <c r="DY681" s="47"/>
      <c r="DZ681" s="47"/>
      <c r="EA681" s="47"/>
      <c r="EB681" s="47"/>
      <c r="EC681" s="47"/>
      <c r="ED681" s="47"/>
      <c r="EE681" s="47"/>
      <c r="EF681" s="47"/>
      <c r="EG681" s="47"/>
      <c r="EH681" s="47"/>
      <c r="EI681" s="47"/>
      <c r="EJ681" s="47"/>
      <c r="EK681" s="47"/>
      <c r="EL681" s="47"/>
      <c r="EM681" s="47"/>
      <c r="EN681" s="47"/>
      <c r="EO681" s="47"/>
      <c r="EP681" s="47"/>
      <c r="EQ681" s="47"/>
      <c r="ER681" s="47"/>
      <c r="ES681" s="47"/>
      <c r="ET681" s="47"/>
      <c r="EU681" s="47"/>
      <c r="EV681" s="47"/>
      <c r="EW681" s="47"/>
      <c r="EX681" s="47"/>
      <c r="EY681" s="47"/>
      <c r="EZ681" s="47"/>
      <c r="FA681" s="47"/>
      <c r="FB681" s="47"/>
      <c r="FC681" s="47"/>
      <c r="FD681" s="47"/>
      <c r="FE681" s="47"/>
      <c r="FF681" s="47"/>
      <c r="FG681" s="47"/>
      <c r="FH681" s="47"/>
      <c r="FI681" s="47"/>
      <c r="FJ681" s="47"/>
      <c r="FK681" s="47"/>
      <c r="FL681" s="47"/>
      <c r="FM681" s="47"/>
      <c r="FN681" s="47"/>
      <c r="FO681" s="47"/>
      <c r="FP681" s="47"/>
      <c r="FQ681" s="47"/>
      <c r="FR681" s="47"/>
      <c r="FS681" s="47"/>
      <c r="FT681" s="47"/>
    </row>
    <row r="682" spans="1:176" ht="15" customHeight="1">
      <c r="A682" s="47">
        <v>679</v>
      </c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7"/>
      <c r="BX682" s="47"/>
      <c r="BY682" s="47"/>
      <c r="BZ682" s="47"/>
      <c r="CA682" s="47"/>
      <c r="CB682" s="47"/>
      <c r="CC682" s="47"/>
      <c r="CD682" s="47"/>
      <c r="CE682" s="47"/>
      <c r="CF682" s="47"/>
      <c r="CG682" s="47"/>
      <c r="CH682" s="47"/>
      <c r="CI682" s="47"/>
      <c r="CJ682" s="47"/>
      <c r="CK682" s="47"/>
      <c r="CL682" s="47"/>
      <c r="CM682" s="47"/>
      <c r="CN682" s="47"/>
      <c r="CO682" s="47"/>
      <c r="CP682" s="47"/>
      <c r="CQ682" s="47"/>
      <c r="CR682" s="47"/>
      <c r="CS682" s="47"/>
      <c r="CT682" s="47"/>
      <c r="CU682" s="47"/>
      <c r="CV682" s="47"/>
      <c r="CW682" s="47"/>
      <c r="CX682" s="47"/>
      <c r="CY682" s="47"/>
      <c r="CZ682" s="47"/>
      <c r="DA682" s="47"/>
      <c r="DB682" s="47"/>
      <c r="DC682" s="47"/>
      <c r="DD682" s="47"/>
      <c r="DE682" s="47"/>
      <c r="DF682" s="47"/>
      <c r="DG682" s="47"/>
      <c r="DH682" s="47"/>
      <c r="DI682" s="47"/>
      <c r="DJ682" s="47"/>
      <c r="DK682" s="47"/>
      <c r="DL682" s="47"/>
      <c r="DM682" s="47"/>
      <c r="DN682" s="47"/>
      <c r="DO682" s="47"/>
      <c r="DP682" s="47"/>
      <c r="DQ682" s="47"/>
      <c r="DR682" s="47"/>
      <c r="DS682" s="47"/>
      <c r="DT682" s="47"/>
      <c r="DU682" s="47"/>
      <c r="DV682" s="47"/>
      <c r="DW682" s="47"/>
      <c r="DX682" s="47"/>
      <c r="DY682" s="47"/>
      <c r="DZ682" s="47"/>
      <c r="EA682" s="47"/>
      <c r="EB682" s="47"/>
      <c r="EC682" s="47"/>
      <c r="ED682" s="47"/>
      <c r="EE682" s="47"/>
      <c r="EF682" s="47"/>
      <c r="EG682" s="47"/>
      <c r="EH682" s="47"/>
      <c r="EI682" s="47"/>
      <c r="EJ682" s="47"/>
      <c r="EK682" s="47"/>
      <c r="EL682" s="47"/>
      <c r="EM682" s="47"/>
      <c r="EN682" s="47"/>
      <c r="EO682" s="47"/>
      <c r="EP682" s="47"/>
      <c r="EQ682" s="47"/>
      <c r="ER682" s="47"/>
      <c r="ES682" s="47"/>
      <c r="ET682" s="47"/>
      <c r="EU682" s="47"/>
      <c r="EV682" s="47"/>
      <c r="EW682" s="47"/>
      <c r="EX682" s="47"/>
      <c r="EY682" s="47"/>
      <c r="EZ682" s="47"/>
      <c r="FA682" s="47"/>
      <c r="FB682" s="47"/>
      <c r="FC682" s="47"/>
      <c r="FD682" s="47"/>
      <c r="FE682" s="47"/>
      <c r="FF682" s="47"/>
      <c r="FG682" s="47"/>
      <c r="FH682" s="47"/>
      <c r="FI682" s="47"/>
      <c r="FJ682" s="47"/>
      <c r="FK682" s="47"/>
      <c r="FL682" s="47"/>
      <c r="FM682" s="47"/>
      <c r="FN682" s="47"/>
      <c r="FO682" s="47"/>
      <c r="FP682" s="47"/>
      <c r="FQ682" s="47"/>
      <c r="FR682" s="47"/>
      <c r="FS682" s="47"/>
      <c r="FT682" s="47"/>
    </row>
    <row r="683" spans="1:176" ht="15" customHeight="1">
      <c r="A683" s="47">
        <v>680</v>
      </c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7"/>
      <c r="BX683" s="47"/>
      <c r="BY683" s="47"/>
      <c r="BZ683" s="47"/>
      <c r="CA683" s="47"/>
      <c r="CB683" s="47"/>
      <c r="CC683" s="47"/>
      <c r="CD683" s="47"/>
      <c r="CE683" s="47"/>
      <c r="CF683" s="47"/>
      <c r="CG683" s="47"/>
      <c r="CH683" s="47"/>
      <c r="CI683" s="47"/>
      <c r="CJ683" s="47"/>
      <c r="CK683" s="47"/>
      <c r="CL683" s="47"/>
      <c r="CM683" s="47"/>
      <c r="CN683" s="47"/>
      <c r="CO683" s="47"/>
      <c r="CP683" s="47"/>
      <c r="CQ683" s="47"/>
      <c r="CR683" s="47"/>
      <c r="CS683" s="47"/>
      <c r="CT683" s="47"/>
      <c r="CU683" s="47"/>
      <c r="CV683" s="47"/>
      <c r="CW683" s="47"/>
      <c r="CX683" s="47"/>
      <c r="CY683" s="47"/>
      <c r="CZ683" s="47"/>
      <c r="DA683" s="47"/>
      <c r="DB683" s="47"/>
      <c r="DC683" s="47"/>
      <c r="DD683" s="47"/>
      <c r="DE683" s="47"/>
      <c r="DF683" s="47"/>
      <c r="DG683" s="47"/>
      <c r="DH683" s="47"/>
      <c r="DI683" s="47"/>
      <c r="DJ683" s="47"/>
      <c r="DK683" s="47"/>
      <c r="DL683" s="47"/>
      <c r="DM683" s="47"/>
      <c r="DN683" s="47"/>
      <c r="DO683" s="47"/>
      <c r="DP683" s="47"/>
      <c r="DQ683" s="47"/>
      <c r="DR683" s="47"/>
      <c r="DS683" s="47"/>
      <c r="DT683" s="47"/>
      <c r="DU683" s="47"/>
      <c r="DV683" s="47"/>
      <c r="DW683" s="47"/>
      <c r="DX683" s="47"/>
      <c r="DY683" s="47"/>
      <c r="DZ683" s="47"/>
      <c r="EA683" s="47"/>
      <c r="EB683" s="47"/>
      <c r="EC683" s="47"/>
      <c r="ED683" s="47"/>
      <c r="EE683" s="47"/>
      <c r="EF683" s="47"/>
      <c r="EG683" s="47"/>
      <c r="EH683" s="47"/>
      <c r="EI683" s="47"/>
      <c r="EJ683" s="47"/>
      <c r="EK683" s="47"/>
      <c r="EL683" s="47"/>
      <c r="EM683" s="47"/>
      <c r="EN683" s="47"/>
      <c r="EO683" s="47"/>
      <c r="EP683" s="47"/>
      <c r="EQ683" s="47"/>
      <c r="ER683" s="47"/>
      <c r="ES683" s="47"/>
      <c r="ET683" s="47"/>
      <c r="EU683" s="47"/>
      <c r="EV683" s="47"/>
      <c r="EW683" s="47"/>
      <c r="EX683" s="47"/>
      <c r="EY683" s="47"/>
      <c r="EZ683" s="47"/>
      <c r="FA683" s="47"/>
      <c r="FB683" s="47"/>
      <c r="FC683" s="47"/>
      <c r="FD683" s="47"/>
      <c r="FE683" s="47"/>
      <c r="FF683" s="47"/>
      <c r="FG683" s="47"/>
      <c r="FH683" s="47"/>
      <c r="FI683" s="47"/>
      <c r="FJ683" s="47"/>
      <c r="FK683" s="47"/>
      <c r="FL683" s="47"/>
      <c r="FM683" s="47"/>
      <c r="FN683" s="47"/>
      <c r="FO683" s="47"/>
      <c r="FP683" s="47"/>
      <c r="FQ683" s="47"/>
      <c r="FR683" s="47"/>
      <c r="FS683" s="47"/>
      <c r="FT683" s="47"/>
    </row>
    <row r="684" spans="1:176" ht="15" customHeight="1">
      <c r="A684" s="47">
        <v>681</v>
      </c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7"/>
      <c r="BX684" s="47"/>
      <c r="BY684" s="47"/>
      <c r="BZ684" s="47"/>
      <c r="CA684" s="47"/>
      <c r="CB684" s="47"/>
      <c r="CC684" s="47"/>
      <c r="CD684" s="47"/>
      <c r="CE684" s="47"/>
      <c r="CF684" s="47"/>
      <c r="CG684" s="47"/>
      <c r="CH684" s="47"/>
      <c r="CI684" s="47"/>
      <c r="CJ684" s="47"/>
      <c r="CK684" s="47"/>
      <c r="CL684" s="47"/>
      <c r="CM684" s="47"/>
      <c r="CN684" s="47"/>
      <c r="CO684" s="47"/>
      <c r="CP684" s="47"/>
      <c r="CQ684" s="47"/>
      <c r="CR684" s="47"/>
      <c r="CS684" s="47"/>
      <c r="CT684" s="47"/>
      <c r="CU684" s="47"/>
      <c r="CV684" s="47"/>
      <c r="CW684" s="47"/>
      <c r="CX684" s="47"/>
      <c r="CY684" s="47"/>
      <c r="CZ684" s="47"/>
      <c r="DA684" s="47"/>
      <c r="DB684" s="47"/>
      <c r="DC684" s="47"/>
      <c r="DD684" s="47"/>
      <c r="DE684" s="47"/>
      <c r="DF684" s="47"/>
      <c r="DG684" s="47"/>
      <c r="DH684" s="47"/>
      <c r="DI684" s="47"/>
      <c r="DJ684" s="47"/>
      <c r="DK684" s="47"/>
      <c r="DL684" s="47"/>
      <c r="DM684" s="47"/>
      <c r="DN684" s="47"/>
      <c r="DO684" s="47"/>
      <c r="DP684" s="47"/>
      <c r="DQ684" s="47"/>
      <c r="DR684" s="47"/>
      <c r="DS684" s="47"/>
      <c r="DT684" s="47"/>
      <c r="DU684" s="47"/>
      <c r="DV684" s="47"/>
      <c r="DW684" s="47"/>
      <c r="DX684" s="47"/>
      <c r="DY684" s="47"/>
      <c r="DZ684" s="47"/>
      <c r="EA684" s="47"/>
      <c r="EB684" s="47"/>
      <c r="EC684" s="47"/>
      <c r="ED684" s="47"/>
      <c r="EE684" s="47"/>
      <c r="EF684" s="47"/>
      <c r="EG684" s="47"/>
      <c r="EH684" s="47"/>
      <c r="EI684" s="47"/>
      <c r="EJ684" s="47"/>
      <c r="EK684" s="47"/>
      <c r="EL684" s="47"/>
      <c r="EM684" s="47"/>
      <c r="EN684" s="47"/>
      <c r="EO684" s="47"/>
      <c r="EP684" s="47"/>
      <c r="EQ684" s="47"/>
      <c r="ER684" s="47"/>
      <c r="ES684" s="47"/>
      <c r="ET684" s="47"/>
      <c r="EU684" s="47"/>
      <c r="EV684" s="47"/>
      <c r="EW684" s="47"/>
      <c r="EX684" s="47"/>
      <c r="EY684" s="47"/>
      <c r="EZ684" s="47"/>
      <c r="FA684" s="47"/>
      <c r="FB684" s="47"/>
      <c r="FC684" s="47"/>
      <c r="FD684" s="47"/>
      <c r="FE684" s="47"/>
      <c r="FF684" s="47"/>
      <c r="FG684" s="47"/>
      <c r="FH684" s="47"/>
      <c r="FI684" s="47"/>
      <c r="FJ684" s="47"/>
      <c r="FK684" s="47"/>
      <c r="FL684" s="47"/>
      <c r="FM684" s="47"/>
      <c r="FN684" s="47"/>
      <c r="FO684" s="47"/>
      <c r="FP684" s="47"/>
      <c r="FQ684" s="47"/>
      <c r="FR684" s="47"/>
      <c r="FS684" s="47"/>
      <c r="FT684" s="47"/>
    </row>
    <row r="685" spans="1:176" ht="15" customHeight="1">
      <c r="A685" s="47">
        <v>682</v>
      </c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7"/>
      <c r="BX685" s="47"/>
      <c r="BY685" s="47"/>
      <c r="BZ685" s="47"/>
      <c r="CA685" s="47"/>
      <c r="CB685" s="47"/>
      <c r="CC685" s="47"/>
      <c r="CD685" s="47"/>
      <c r="CE685" s="47"/>
      <c r="CF685" s="47"/>
      <c r="CG685" s="47"/>
      <c r="CH685" s="47"/>
      <c r="CI685" s="47"/>
      <c r="CJ685" s="47"/>
      <c r="CK685" s="47"/>
      <c r="CL685" s="47"/>
      <c r="CM685" s="47"/>
      <c r="CN685" s="47"/>
      <c r="CO685" s="47"/>
      <c r="CP685" s="47"/>
      <c r="CQ685" s="47"/>
      <c r="CR685" s="47"/>
      <c r="CS685" s="47"/>
      <c r="CT685" s="47"/>
      <c r="CU685" s="47"/>
      <c r="CV685" s="47"/>
      <c r="CW685" s="47"/>
      <c r="CX685" s="47"/>
      <c r="CY685" s="47"/>
      <c r="CZ685" s="47"/>
      <c r="DA685" s="47"/>
      <c r="DB685" s="47"/>
      <c r="DC685" s="47"/>
      <c r="DD685" s="47"/>
      <c r="DE685" s="47"/>
      <c r="DF685" s="47"/>
      <c r="DG685" s="47"/>
      <c r="DH685" s="47"/>
      <c r="DI685" s="47"/>
      <c r="DJ685" s="47"/>
      <c r="DK685" s="47"/>
      <c r="DL685" s="47"/>
      <c r="DM685" s="47"/>
      <c r="DN685" s="47"/>
      <c r="DO685" s="47"/>
      <c r="DP685" s="47"/>
      <c r="DQ685" s="47"/>
      <c r="DR685" s="47"/>
      <c r="DS685" s="47"/>
      <c r="DT685" s="47"/>
      <c r="DU685" s="47"/>
      <c r="DV685" s="47"/>
      <c r="DW685" s="47"/>
      <c r="DX685" s="47"/>
      <c r="DY685" s="47"/>
      <c r="DZ685" s="47"/>
      <c r="EA685" s="47"/>
      <c r="EB685" s="47"/>
      <c r="EC685" s="47"/>
      <c r="ED685" s="47"/>
      <c r="EE685" s="47"/>
      <c r="EF685" s="47"/>
      <c r="EG685" s="47"/>
      <c r="EH685" s="47"/>
      <c r="EI685" s="47"/>
      <c r="EJ685" s="47"/>
      <c r="EK685" s="47"/>
      <c r="EL685" s="47"/>
      <c r="EM685" s="47"/>
      <c r="EN685" s="47"/>
      <c r="EO685" s="47"/>
      <c r="EP685" s="47"/>
      <c r="EQ685" s="47"/>
      <c r="ER685" s="47"/>
      <c r="ES685" s="47"/>
      <c r="ET685" s="47"/>
      <c r="EU685" s="47"/>
      <c r="EV685" s="47"/>
      <c r="EW685" s="47"/>
      <c r="EX685" s="47"/>
      <c r="EY685" s="47"/>
      <c r="EZ685" s="47"/>
      <c r="FA685" s="47"/>
      <c r="FB685" s="47"/>
      <c r="FC685" s="47"/>
      <c r="FD685" s="47"/>
      <c r="FE685" s="47"/>
      <c r="FF685" s="47"/>
      <c r="FG685" s="47"/>
      <c r="FH685" s="47"/>
      <c r="FI685" s="47"/>
      <c r="FJ685" s="47"/>
      <c r="FK685" s="47"/>
      <c r="FL685" s="47"/>
      <c r="FM685" s="47"/>
      <c r="FN685" s="47"/>
      <c r="FO685" s="47"/>
      <c r="FP685" s="47"/>
      <c r="FQ685" s="47"/>
      <c r="FR685" s="47"/>
      <c r="FS685" s="47"/>
      <c r="FT685" s="47"/>
    </row>
    <row r="686" spans="1:176" ht="15" customHeight="1">
      <c r="A686" s="47">
        <v>683</v>
      </c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7"/>
      <c r="BX686" s="47"/>
      <c r="BY686" s="47"/>
      <c r="BZ686" s="47"/>
      <c r="CA686" s="47"/>
      <c r="CB686" s="47"/>
      <c r="CC686" s="47"/>
      <c r="CD686" s="47"/>
      <c r="CE686" s="47"/>
      <c r="CF686" s="47"/>
      <c r="CG686" s="47"/>
      <c r="CH686" s="47"/>
      <c r="CI686" s="47"/>
      <c r="CJ686" s="47"/>
      <c r="CK686" s="47"/>
      <c r="CL686" s="47"/>
      <c r="CM686" s="47"/>
      <c r="CN686" s="47"/>
      <c r="CO686" s="47"/>
      <c r="CP686" s="47"/>
      <c r="CQ686" s="47"/>
      <c r="CR686" s="47"/>
      <c r="CS686" s="47"/>
      <c r="CT686" s="47"/>
      <c r="CU686" s="47"/>
      <c r="CV686" s="47"/>
      <c r="CW686" s="47"/>
      <c r="CX686" s="47"/>
      <c r="CY686" s="47"/>
      <c r="CZ686" s="47"/>
      <c r="DA686" s="47"/>
      <c r="DB686" s="47"/>
      <c r="DC686" s="47"/>
      <c r="DD686" s="47"/>
      <c r="DE686" s="47"/>
      <c r="DF686" s="47"/>
      <c r="DG686" s="47"/>
      <c r="DH686" s="47"/>
      <c r="DI686" s="47"/>
      <c r="DJ686" s="47"/>
      <c r="DK686" s="47"/>
      <c r="DL686" s="47"/>
      <c r="DM686" s="47"/>
      <c r="DN686" s="47"/>
      <c r="DO686" s="47"/>
      <c r="DP686" s="47"/>
      <c r="DQ686" s="47"/>
      <c r="DR686" s="47"/>
      <c r="DS686" s="47"/>
      <c r="DT686" s="47"/>
      <c r="DU686" s="47"/>
      <c r="DV686" s="47"/>
      <c r="DW686" s="47"/>
      <c r="DX686" s="47"/>
      <c r="DY686" s="47"/>
      <c r="DZ686" s="47"/>
      <c r="EA686" s="47"/>
      <c r="EB686" s="47"/>
      <c r="EC686" s="47"/>
      <c r="ED686" s="47"/>
      <c r="EE686" s="47"/>
      <c r="EF686" s="47"/>
      <c r="EG686" s="47"/>
      <c r="EH686" s="47"/>
      <c r="EI686" s="47"/>
      <c r="EJ686" s="47"/>
      <c r="EK686" s="47"/>
      <c r="EL686" s="47"/>
      <c r="EM686" s="47"/>
      <c r="EN686" s="47"/>
      <c r="EO686" s="47"/>
      <c r="EP686" s="47"/>
      <c r="EQ686" s="47"/>
      <c r="ER686" s="47"/>
      <c r="ES686" s="47"/>
      <c r="ET686" s="47"/>
      <c r="EU686" s="47"/>
      <c r="EV686" s="47"/>
      <c r="EW686" s="47"/>
      <c r="EX686" s="47"/>
      <c r="EY686" s="47"/>
      <c r="EZ686" s="47"/>
      <c r="FA686" s="47"/>
      <c r="FB686" s="47"/>
      <c r="FC686" s="47"/>
      <c r="FD686" s="47"/>
      <c r="FE686" s="47"/>
      <c r="FF686" s="47"/>
      <c r="FG686" s="47"/>
      <c r="FH686" s="47"/>
      <c r="FI686" s="47"/>
      <c r="FJ686" s="47"/>
      <c r="FK686" s="47"/>
      <c r="FL686" s="47"/>
      <c r="FM686" s="47"/>
      <c r="FN686" s="47"/>
      <c r="FO686" s="47"/>
      <c r="FP686" s="47"/>
      <c r="FQ686" s="47"/>
      <c r="FR686" s="47"/>
      <c r="FS686" s="47"/>
      <c r="FT686" s="47"/>
    </row>
    <row r="687" spans="1:176" ht="15" customHeight="1">
      <c r="A687" s="47">
        <v>684</v>
      </c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  <c r="BX687" s="47"/>
      <c r="BY687" s="47"/>
      <c r="BZ687" s="47"/>
      <c r="CA687" s="47"/>
      <c r="CB687" s="47"/>
      <c r="CC687" s="47"/>
      <c r="CD687" s="47"/>
      <c r="CE687" s="47"/>
      <c r="CF687" s="47"/>
      <c r="CG687" s="47"/>
      <c r="CH687" s="47"/>
      <c r="CI687" s="47"/>
      <c r="CJ687" s="47"/>
      <c r="CK687" s="47"/>
      <c r="CL687" s="47"/>
      <c r="CM687" s="47"/>
      <c r="CN687" s="47"/>
      <c r="CO687" s="47"/>
      <c r="CP687" s="47"/>
      <c r="CQ687" s="47"/>
      <c r="CR687" s="47"/>
      <c r="CS687" s="47"/>
      <c r="CT687" s="47"/>
      <c r="CU687" s="47"/>
      <c r="CV687" s="47"/>
      <c r="CW687" s="47"/>
      <c r="CX687" s="47"/>
      <c r="CY687" s="47"/>
      <c r="CZ687" s="47"/>
      <c r="DA687" s="47"/>
      <c r="DB687" s="47"/>
      <c r="DC687" s="47"/>
      <c r="DD687" s="47"/>
      <c r="DE687" s="47"/>
      <c r="DF687" s="47"/>
      <c r="DG687" s="47"/>
      <c r="DH687" s="47"/>
      <c r="DI687" s="47"/>
      <c r="DJ687" s="47"/>
      <c r="DK687" s="47"/>
      <c r="DL687" s="47"/>
      <c r="DM687" s="47"/>
      <c r="DN687" s="47"/>
      <c r="DO687" s="47"/>
      <c r="DP687" s="47"/>
      <c r="DQ687" s="47"/>
      <c r="DR687" s="47"/>
      <c r="DS687" s="47"/>
      <c r="DT687" s="47"/>
      <c r="DU687" s="47"/>
      <c r="DV687" s="47"/>
      <c r="DW687" s="47"/>
      <c r="DX687" s="47"/>
      <c r="DY687" s="47"/>
      <c r="DZ687" s="47"/>
      <c r="EA687" s="47"/>
      <c r="EB687" s="47"/>
      <c r="EC687" s="47"/>
      <c r="ED687" s="47"/>
      <c r="EE687" s="47"/>
      <c r="EF687" s="47"/>
      <c r="EG687" s="47"/>
      <c r="EH687" s="47"/>
      <c r="EI687" s="47"/>
      <c r="EJ687" s="47"/>
      <c r="EK687" s="47"/>
      <c r="EL687" s="47"/>
      <c r="EM687" s="47"/>
      <c r="EN687" s="47"/>
      <c r="EO687" s="47"/>
      <c r="EP687" s="47"/>
      <c r="EQ687" s="47"/>
      <c r="ER687" s="47"/>
      <c r="ES687" s="47"/>
      <c r="ET687" s="47"/>
      <c r="EU687" s="47"/>
      <c r="EV687" s="47"/>
      <c r="EW687" s="47"/>
      <c r="EX687" s="47"/>
      <c r="EY687" s="47"/>
      <c r="EZ687" s="47"/>
      <c r="FA687" s="47"/>
      <c r="FB687" s="47"/>
      <c r="FC687" s="47"/>
      <c r="FD687" s="47"/>
      <c r="FE687" s="47"/>
      <c r="FF687" s="47"/>
      <c r="FG687" s="47"/>
      <c r="FH687" s="47"/>
      <c r="FI687" s="47"/>
      <c r="FJ687" s="47"/>
      <c r="FK687" s="47"/>
      <c r="FL687" s="47"/>
      <c r="FM687" s="47"/>
      <c r="FN687" s="47"/>
      <c r="FO687" s="47"/>
      <c r="FP687" s="47"/>
      <c r="FQ687" s="47"/>
      <c r="FR687" s="47"/>
      <c r="FS687" s="47"/>
      <c r="FT687" s="47"/>
    </row>
    <row r="688" spans="1:176" ht="15" customHeight="1">
      <c r="A688" s="47">
        <v>685</v>
      </c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  <c r="BX688" s="47"/>
      <c r="BY688" s="47"/>
      <c r="BZ688" s="47"/>
      <c r="CA688" s="47"/>
      <c r="CB688" s="47"/>
      <c r="CC688" s="47"/>
      <c r="CD688" s="47"/>
      <c r="CE688" s="47"/>
      <c r="CF688" s="47"/>
      <c r="CG688" s="47"/>
      <c r="CH688" s="47"/>
      <c r="CI688" s="47"/>
      <c r="CJ688" s="47"/>
      <c r="CK688" s="47"/>
      <c r="CL688" s="47"/>
      <c r="CM688" s="47"/>
      <c r="CN688" s="47"/>
      <c r="CO688" s="47"/>
      <c r="CP688" s="47"/>
      <c r="CQ688" s="47"/>
      <c r="CR688" s="47"/>
      <c r="CS688" s="47"/>
      <c r="CT688" s="47"/>
      <c r="CU688" s="47"/>
      <c r="CV688" s="47"/>
      <c r="CW688" s="47"/>
      <c r="CX688" s="47"/>
      <c r="CY688" s="47"/>
      <c r="CZ688" s="47"/>
      <c r="DA688" s="47"/>
      <c r="DB688" s="47"/>
      <c r="DC688" s="47"/>
      <c r="DD688" s="47"/>
      <c r="DE688" s="47"/>
      <c r="DF688" s="47"/>
      <c r="DG688" s="47"/>
      <c r="DH688" s="47"/>
      <c r="DI688" s="47"/>
      <c r="DJ688" s="47"/>
      <c r="DK688" s="47"/>
      <c r="DL688" s="47"/>
      <c r="DM688" s="47"/>
      <c r="DN688" s="47"/>
      <c r="DO688" s="47"/>
      <c r="DP688" s="47"/>
      <c r="DQ688" s="47"/>
      <c r="DR688" s="47"/>
      <c r="DS688" s="47"/>
      <c r="DT688" s="47"/>
      <c r="DU688" s="47"/>
      <c r="DV688" s="47"/>
      <c r="DW688" s="47"/>
      <c r="DX688" s="47"/>
      <c r="DY688" s="47"/>
      <c r="DZ688" s="47"/>
      <c r="EA688" s="47"/>
      <c r="EB688" s="47"/>
      <c r="EC688" s="47"/>
      <c r="ED688" s="47"/>
      <c r="EE688" s="47"/>
      <c r="EF688" s="47"/>
      <c r="EG688" s="47"/>
      <c r="EH688" s="47"/>
      <c r="EI688" s="47"/>
      <c r="EJ688" s="47"/>
      <c r="EK688" s="47"/>
      <c r="EL688" s="47"/>
      <c r="EM688" s="47"/>
      <c r="EN688" s="47"/>
      <c r="EO688" s="47"/>
      <c r="EP688" s="47"/>
      <c r="EQ688" s="47"/>
      <c r="ER688" s="47"/>
      <c r="ES688" s="47"/>
      <c r="ET688" s="47"/>
      <c r="EU688" s="47"/>
      <c r="EV688" s="47"/>
      <c r="EW688" s="47"/>
      <c r="EX688" s="47"/>
      <c r="EY688" s="47"/>
      <c r="EZ688" s="47"/>
      <c r="FA688" s="47"/>
      <c r="FB688" s="47"/>
      <c r="FC688" s="47"/>
      <c r="FD688" s="47"/>
      <c r="FE688" s="47"/>
      <c r="FF688" s="47"/>
      <c r="FG688" s="47"/>
      <c r="FH688" s="47"/>
      <c r="FI688" s="47"/>
      <c r="FJ688" s="47"/>
      <c r="FK688" s="47"/>
      <c r="FL688" s="47"/>
      <c r="FM688" s="47"/>
      <c r="FN688" s="47"/>
      <c r="FO688" s="47"/>
      <c r="FP688" s="47"/>
      <c r="FQ688" s="47"/>
      <c r="FR688" s="47"/>
      <c r="FS688" s="47"/>
      <c r="FT688" s="47"/>
    </row>
    <row r="689" spans="1:176" ht="15" customHeight="1">
      <c r="A689" s="47">
        <v>686</v>
      </c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7"/>
      <c r="BX689" s="47"/>
      <c r="BY689" s="47"/>
      <c r="BZ689" s="47"/>
      <c r="CA689" s="47"/>
      <c r="CB689" s="47"/>
      <c r="CC689" s="47"/>
      <c r="CD689" s="47"/>
      <c r="CE689" s="47"/>
      <c r="CF689" s="47"/>
      <c r="CG689" s="47"/>
      <c r="CH689" s="47"/>
      <c r="CI689" s="47"/>
      <c r="CJ689" s="47"/>
      <c r="CK689" s="47"/>
      <c r="CL689" s="47"/>
      <c r="CM689" s="47"/>
      <c r="CN689" s="47"/>
      <c r="CO689" s="47"/>
      <c r="CP689" s="47"/>
      <c r="CQ689" s="47"/>
      <c r="CR689" s="47"/>
      <c r="CS689" s="47"/>
      <c r="CT689" s="47"/>
      <c r="CU689" s="47"/>
      <c r="CV689" s="47"/>
      <c r="CW689" s="47"/>
      <c r="CX689" s="47"/>
      <c r="CY689" s="47"/>
      <c r="CZ689" s="47"/>
      <c r="DA689" s="47"/>
      <c r="DB689" s="47"/>
      <c r="DC689" s="47"/>
      <c r="DD689" s="47"/>
      <c r="DE689" s="47"/>
      <c r="DF689" s="47"/>
      <c r="DG689" s="47"/>
      <c r="DH689" s="47"/>
      <c r="DI689" s="47"/>
      <c r="DJ689" s="47"/>
      <c r="DK689" s="47"/>
      <c r="DL689" s="47"/>
      <c r="DM689" s="47"/>
      <c r="DN689" s="47"/>
      <c r="DO689" s="47"/>
      <c r="DP689" s="47"/>
      <c r="DQ689" s="47"/>
      <c r="DR689" s="47"/>
      <c r="DS689" s="47"/>
      <c r="DT689" s="47"/>
      <c r="DU689" s="47"/>
      <c r="DV689" s="47"/>
      <c r="DW689" s="47"/>
      <c r="DX689" s="47"/>
      <c r="DY689" s="47"/>
      <c r="DZ689" s="47"/>
      <c r="EA689" s="47"/>
      <c r="EB689" s="47"/>
      <c r="EC689" s="47"/>
      <c r="ED689" s="47"/>
      <c r="EE689" s="47"/>
      <c r="EF689" s="47"/>
      <c r="EG689" s="47"/>
      <c r="EH689" s="47"/>
      <c r="EI689" s="47"/>
      <c r="EJ689" s="47"/>
      <c r="EK689" s="47"/>
      <c r="EL689" s="47"/>
      <c r="EM689" s="47"/>
      <c r="EN689" s="47"/>
      <c r="EO689" s="47"/>
      <c r="EP689" s="47"/>
      <c r="EQ689" s="47"/>
      <c r="ER689" s="47"/>
      <c r="ES689" s="47"/>
      <c r="ET689" s="47"/>
      <c r="EU689" s="47"/>
      <c r="EV689" s="47"/>
      <c r="EW689" s="47"/>
      <c r="EX689" s="47"/>
      <c r="EY689" s="47"/>
      <c r="EZ689" s="47"/>
      <c r="FA689" s="47"/>
      <c r="FB689" s="47"/>
      <c r="FC689" s="47"/>
      <c r="FD689" s="47"/>
      <c r="FE689" s="47"/>
      <c r="FF689" s="47"/>
      <c r="FG689" s="47"/>
      <c r="FH689" s="47"/>
      <c r="FI689" s="47"/>
      <c r="FJ689" s="47"/>
      <c r="FK689" s="47"/>
      <c r="FL689" s="47"/>
      <c r="FM689" s="47"/>
      <c r="FN689" s="47"/>
      <c r="FO689" s="47"/>
      <c r="FP689" s="47"/>
      <c r="FQ689" s="47"/>
      <c r="FR689" s="47"/>
      <c r="FS689" s="47"/>
      <c r="FT689" s="47"/>
    </row>
    <row r="690" spans="1:176" ht="15" customHeight="1">
      <c r="A690" s="47">
        <v>687</v>
      </c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  <c r="BX690" s="47"/>
      <c r="BY690" s="47"/>
      <c r="BZ690" s="47"/>
      <c r="CA690" s="47"/>
      <c r="CB690" s="47"/>
      <c r="CC690" s="47"/>
      <c r="CD690" s="47"/>
      <c r="CE690" s="47"/>
      <c r="CF690" s="47"/>
      <c r="CG690" s="47"/>
      <c r="CH690" s="47"/>
      <c r="CI690" s="47"/>
      <c r="CJ690" s="47"/>
      <c r="CK690" s="47"/>
      <c r="CL690" s="47"/>
      <c r="CM690" s="47"/>
      <c r="CN690" s="47"/>
      <c r="CO690" s="47"/>
      <c r="CP690" s="47"/>
      <c r="CQ690" s="47"/>
      <c r="CR690" s="47"/>
      <c r="CS690" s="47"/>
      <c r="CT690" s="47"/>
      <c r="CU690" s="47"/>
      <c r="CV690" s="47"/>
      <c r="CW690" s="47"/>
      <c r="CX690" s="47"/>
      <c r="CY690" s="47"/>
      <c r="CZ690" s="47"/>
      <c r="DA690" s="47"/>
      <c r="DB690" s="47"/>
      <c r="DC690" s="47"/>
      <c r="DD690" s="47"/>
      <c r="DE690" s="47"/>
      <c r="DF690" s="47"/>
      <c r="DG690" s="47"/>
      <c r="DH690" s="47"/>
      <c r="DI690" s="47"/>
      <c r="DJ690" s="47"/>
      <c r="DK690" s="47"/>
      <c r="DL690" s="47"/>
      <c r="DM690" s="47"/>
      <c r="DN690" s="47"/>
      <c r="DO690" s="47"/>
      <c r="DP690" s="47"/>
      <c r="DQ690" s="47"/>
      <c r="DR690" s="47"/>
      <c r="DS690" s="47"/>
      <c r="DT690" s="47"/>
      <c r="DU690" s="47"/>
      <c r="DV690" s="47"/>
      <c r="DW690" s="47"/>
      <c r="DX690" s="47"/>
      <c r="DY690" s="47"/>
      <c r="DZ690" s="47"/>
      <c r="EA690" s="47"/>
      <c r="EB690" s="47"/>
      <c r="EC690" s="47"/>
      <c r="ED690" s="47"/>
      <c r="EE690" s="47"/>
      <c r="EF690" s="47"/>
      <c r="EG690" s="47"/>
      <c r="EH690" s="47"/>
      <c r="EI690" s="47"/>
      <c r="EJ690" s="47"/>
      <c r="EK690" s="47"/>
      <c r="EL690" s="47"/>
      <c r="EM690" s="47"/>
      <c r="EN690" s="47"/>
      <c r="EO690" s="47"/>
      <c r="EP690" s="47"/>
      <c r="EQ690" s="47"/>
      <c r="ER690" s="47"/>
      <c r="ES690" s="47"/>
      <c r="ET690" s="47"/>
      <c r="EU690" s="47"/>
      <c r="EV690" s="47"/>
      <c r="EW690" s="47"/>
      <c r="EX690" s="47"/>
      <c r="EY690" s="47"/>
      <c r="EZ690" s="47"/>
      <c r="FA690" s="47"/>
      <c r="FB690" s="47"/>
      <c r="FC690" s="47"/>
      <c r="FD690" s="47"/>
      <c r="FE690" s="47"/>
      <c r="FF690" s="47"/>
      <c r="FG690" s="47"/>
      <c r="FH690" s="47"/>
      <c r="FI690" s="47"/>
      <c r="FJ690" s="47"/>
      <c r="FK690" s="47"/>
      <c r="FL690" s="47"/>
      <c r="FM690" s="47"/>
      <c r="FN690" s="47"/>
      <c r="FO690" s="47"/>
      <c r="FP690" s="47"/>
      <c r="FQ690" s="47"/>
      <c r="FR690" s="47"/>
      <c r="FS690" s="47"/>
      <c r="FT690" s="47"/>
    </row>
    <row r="691" spans="1:176" ht="15" customHeight="1">
      <c r="A691" s="47">
        <v>688</v>
      </c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7"/>
      <c r="BX691" s="47"/>
      <c r="BY691" s="47"/>
      <c r="BZ691" s="47"/>
      <c r="CA691" s="47"/>
      <c r="CB691" s="47"/>
      <c r="CC691" s="47"/>
      <c r="CD691" s="47"/>
      <c r="CE691" s="47"/>
      <c r="CF691" s="47"/>
      <c r="CG691" s="47"/>
      <c r="CH691" s="47"/>
      <c r="CI691" s="47"/>
      <c r="CJ691" s="47"/>
      <c r="CK691" s="47"/>
      <c r="CL691" s="47"/>
      <c r="CM691" s="47"/>
      <c r="CN691" s="47"/>
      <c r="CO691" s="47"/>
      <c r="CP691" s="47"/>
      <c r="CQ691" s="47"/>
      <c r="CR691" s="47"/>
      <c r="CS691" s="47"/>
      <c r="CT691" s="47"/>
      <c r="CU691" s="47"/>
      <c r="CV691" s="47"/>
      <c r="CW691" s="47"/>
      <c r="CX691" s="47"/>
      <c r="CY691" s="47"/>
      <c r="CZ691" s="47"/>
      <c r="DA691" s="47"/>
      <c r="DB691" s="47"/>
      <c r="DC691" s="47"/>
      <c r="DD691" s="47"/>
      <c r="DE691" s="47"/>
      <c r="DF691" s="47"/>
      <c r="DG691" s="47"/>
      <c r="DH691" s="47"/>
      <c r="DI691" s="47"/>
      <c r="DJ691" s="47"/>
      <c r="DK691" s="47"/>
      <c r="DL691" s="47"/>
      <c r="DM691" s="47"/>
      <c r="DN691" s="47"/>
      <c r="DO691" s="47"/>
      <c r="DP691" s="47"/>
      <c r="DQ691" s="47"/>
      <c r="DR691" s="47"/>
      <c r="DS691" s="47"/>
      <c r="DT691" s="47"/>
      <c r="DU691" s="47"/>
      <c r="DV691" s="47"/>
      <c r="DW691" s="47"/>
      <c r="DX691" s="47"/>
      <c r="DY691" s="47"/>
      <c r="DZ691" s="47"/>
      <c r="EA691" s="47"/>
      <c r="EB691" s="47"/>
      <c r="EC691" s="47"/>
      <c r="ED691" s="47"/>
      <c r="EE691" s="47"/>
      <c r="EF691" s="47"/>
      <c r="EG691" s="47"/>
      <c r="EH691" s="47"/>
      <c r="EI691" s="47"/>
      <c r="EJ691" s="47"/>
      <c r="EK691" s="47"/>
      <c r="EL691" s="47"/>
      <c r="EM691" s="47"/>
      <c r="EN691" s="47"/>
      <c r="EO691" s="47"/>
      <c r="EP691" s="47"/>
      <c r="EQ691" s="47"/>
      <c r="ER691" s="47"/>
      <c r="ES691" s="47"/>
      <c r="ET691" s="47"/>
      <c r="EU691" s="47"/>
      <c r="EV691" s="47"/>
      <c r="EW691" s="47"/>
      <c r="EX691" s="47"/>
      <c r="EY691" s="47"/>
      <c r="EZ691" s="47"/>
      <c r="FA691" s="47"/>
      <c r="FB691" s="47"/>
      <c r="FC691" s="47"/>
      <c r="FD691" s="47"/>
      <c r="FE691" s="47"/>
      <c r="FF691" s="47"/>
      <c r="FG691" s="47"/>
      <c r="FH691" s="47"/>
      <c r="FI691" s="47"/>
      <c r="FJ691" s="47"/>
      <c r="FK691" s="47"/>
      <c r="FL691" s="47"/>
      <c r="FM691" s="47"/>
      <c r="FN691" s="47"/>
      <c r="FO691" s="47"/>
      <c r="FP691" s="47"/>
      <c r="FQ691" s="47"/>
      <c r="FR691" s="47"/>
      <c r="FS691" s="47"/>
      <c r="FT691" s="47"/>
    </row>
    <row r="692" spans="1:176" ht="15" customHeight="1">
      <c r="A692" s="47">
        <v>689</v>
      </c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7"/>
      <c r="BX692" s="47"/>
      <c r="BY692" s="47"/>
      <c r="BZ692" s="47"/>
      <c r="CA692" s="47"/>
      <c r="CB692" s="47"/>
      <c r="CC692" s="47"/>
      <c r="CD692" s="47"/>
      <c r="CE692" s="47"/>
      <c r="CF692" s="47"/>
      <c r="CG692" s="47"/>
      <c r="CH692" s="47"/>
      <c r="CI692" s="47"/>
      <c r="CJ692" s="47"/>
      <c r="CK692" s="47"/>
      <c r="CL692" s="47"/>
      <c r="CM692" s="47"/>
      <c r="CN692" s="47"/>
      <c r="CO692" s="47"/>
      <c r="CP692" s="47"/>
      <c r="CQ692" s="47"/>
      <c r="CR692" s="47"/>
      <c r="CS692" s="47"/>
      <c r="CT692" s="47"/>
      <c r="CU692" s="47"/>
      <c r="CV692" s="47"/>
      <c r="CW692" s="47"/>
      <c r="CX692" s="47"/>
      <c r="CY692" s="47"/>
      <c r="CZ692" s="47"/>
      <c r="DA692" s="47"/>
      <c r="DB692" s="47"/>
      <c r="DC692" s="47"/>
      <c r="DD692" s="47"/>
      <c r="DE692" s="47"/>
      <c r="DF692" s="47"/>
      <c r="DG692" s="47"/>
      <c r="DH692" s="47"/>
      <c r="DI692" s="47"/>
      <c r="DJ692" s="47"/>
      <c r="DK692" s="47"/>
      <c r="DL692" s="47"/>
      <c r="DM692" s="47"/>
      <c r="DN692" s="47"/>
      <c r="DO692" s="47"/>
      <c r="DP692" s="47"/>
      <c r="DQ692" s="47"/>
      <c r="DR692" s="47"/>
      <c r="DS692" s="47"/>
      <c r="DT692" s="47"/>
      <c r="DU692" s="47"/>
      <c r="DV692" s="47"/>
      <c r="DW692" s="47"/>
      <c r="DX692" s="47"/>
      <c r="DY692" s="47"/>
      <c r="DZ692" s="47"/>
      <c r="EA692" s="47"/>
      <c r="EB692" s="47"/>
      <c r="EC692" s="47"/>
      <c r="ED692" s="47"/>
      <c r="EE692" s="47"/>
      <c r="EF692" s="47"/>
      <c r="EG692" s="47"/>
      <c r="EH692" s="47"/>
      <c r="EI692" s="47"/>
      <c r="EJ692" s="47"/>
      <c r="EK692" s="47"/>
      <c r="EL692" s="47"/>
      <c r="EM692" s="47"/>
      <c r="EN692" s="47"/>
      <c r="EO692" s="47"/>
      <c r="EP692" s="47"/>
      <c r="EQ692" s="47"/>
      <c r="ER692" s="47"/>
      <c r="ES692" s="47"/>
      <c r="ET692" s="47"/>
      <c r="EU692" s="47"/>
      <c r="EV692" s="47"/>
      <c r="EW692" s="47"/>
      <c r="EX692" s="47"/>
      <c r="EY692" s="47"/>
      <c r="EZ692" s="47"/>
      <c r="FA692" s="47"/>
      <c r="FB692" s="47"/>
      <c r="FC692" s="47"/>
      <c r="FD692" s="47"/>
      <c r="FE692" s="47"/>
      <c r="FF692" s="47"/>
      <c r="FG692" s="47"/>
      <c r="FH692" s="47"/>
      <c r="FI692" s="47"/>
      <c r="FJ692" s="47"/>
      <c r="FK692" s="47"/>
      <c r="FL692" s="47"/>
      <c r="FM692" s="47"/>
      <c r="FN692" s="47"/>
      <c r="FO692" s="47"/>
      <c r="FP692" s="47"/>
      <c r="FQ692" s="47"/>
      <c r="FR692" s="47"/>
      <c r="FS692" s="47"/>
      <c r="FT692" s="47"/>
    </row>
    <row r="693" spans="1:176" ht="15" customHeight="1">
      <c r="A693" s="47">
        <v>690</v>
      </c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7"/>
      <c r="BX693" s="47"/>
      <c r="BY693" s="47"/>
      <c r="BZ693" s="47"/>
      <c r="CA693" s="47"/>
      <c r="CB693" s="47"/>
      <c r="CC693" s="47"/>
      <c r="CD693" s="47"/>
      <c r="CE693" s="47"/>
      <c r="CF693" s="47"/>
      <c r="CG693" s="47"/>
      <c r="CH693" s="47"/>
      <c r="CI693" s="47"/>
      <c r="CJ693" s="47"/>
      <c r="CK693" s="47"/>
      <c r="CL693" s="47"/>
      <c r="CM693" s="47"/>
      <c r="CN693" s="47"/>
      <c r="CO693" s="47"/>
      <c r="CP693" s="47"/>
      <c r="CQ693" s="47"/>
      <c r="CR693" s="47"/>
      <c r="CS693" s="47"/>
      <c r="CT693" s="47"/>
      <c r="CU693" s="47"/>
      <c r="CV693" s="47"/>
      <c r="CW693" s="47"/>
      <c r="CX693" s="47"/>
      <c r="CY693" s="47"/>
      <c r="CZ693" s="47"/>
      <c r="DA693" s="47"/>
      <c r="DB693" s="47"/>
      <c r="DC693" s="47"/>
      <c r="DD693" s="47"/>
      <c r="DE693" s="47"/>
      <c r="DF693" s="47"/>
      <c r="DG693" s="47"/>
      <c r="DH693" s="47"/>
      <c r="DI693" s="47"/>
      <c r="DJ693" s="47"/>
      <c r="DK693" s="47"/>
      <c r="DL693" s="47"/>
      <c r="DM693" s="47"/>
      <c r="DN693" s="47"/>
      <c r="DO693" s="47"/>
      <c r="DP693" s="47"/>
      <c r="DQ693" s="47"/>
      <c r="DR693" s="47"/>
      <c r="DS693" s="47"/>
      <c r="DT693" s="47"/>
      <c r="DU693" s="47"/>
      <c r="DV693" s="47"/>
      <c r="DW693" s="47"/>
      <c r="DX693" s="47"/>
      <c r="DY693" s="47"/>
      <c r="DZ693" s="47"/>
      <c r="EA693" s="47"/>
      <c r="EB693" s="47"/>
      <c r="EC693" s="47"/>
      <c r="ED693" s="47"/>
      <c r="EE693" s="47"/>
      <c r="EF693" s="47"/>
      <c r="EG693" s="47"/>
      <c r="EH693" s="47"/>
      <c r="EI693" s="47"/>
      <c r="EJ693" s="47"/>
      <c r="EK693" s="47"/>
      <c r="EL693" s="47"/>
      <c r="EM693" s="47"/>
      <c r="EN693" s="47"/>
      <c r="EO693" s="47"/>
      <c r="EP693" s="47"/>
      <c r="EQ693" s="47"/>
      <c r="ER693" s="47"/>
      <c r="ES693" s="47"/>
      <c r="ET693" s="47"/>
      <c r="EU693" s="47"/>
      <c r="EV693" s="47"/>
      <c r="EW693" s="47"/>
      <c r="EX693" s="47"/>
      <c r="EY693" s="47"/>
      <c r="EZ693" s="47"/>
      <c r="FA693" s="47"/>
      <c r="FB693" s="47"/>
      <c r="FC693" s="47"/>
      <c r="FD693" s="47"/>
      <c r="FE693" s="47"/>
      <c r="FF693" s="47"/>
      <c r="FG693" s="47"/>
      <c r="FH693" s="47"/>
      <c r="FI693" s="47"/>
      <c r="FJ693" s="47"/>
      <c r="FK693" s="47"/>
      <c r="FL693" s="47"/>
      <c r="FM693" s="47"/>
      <c r="FN693" s="47"/>
      <c r="FO693" s="47"/>
      <c r="FP693" s="47"/>
      <c r="FQ693" s="47"/>
      <c r="FR693" s="47"/>
      <c r="FS693" s="47"/>
      <c r="FT693" s="47"/>
    </row>
    <row r="694" spans="1:176" ht="15" customHeight="1">
      <c r="A694" s="47">
        <v>691</v>
      </c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7"/>
      <c r="BX694" s="47"/>
      <c r="BY694" s="47"/>
      <c r="BZ694" s="47"/>
      <c r="CA694" s="47"/>
      <c r="CB694" s="47"/>
      <c r="CC694" s="47"/>
      <c r="CD694" s="47"/>
      <c r="CE694" s="47"/>
      <c r="CF694" s="47"/>
      <c r="CG694" s="47"/>
      <c r="CH694" s="47"/>
      <c r="CI694" s="47"/>
      <c r="CJ694" s="47"/>
      <c r="CK694" s="47"/>
      <c r="CL694" s="47"/>
      <c r="CM694" s="47"/>
      <c r="CN694" s="47"/>
      <c r="CO694" s="47"/>
      <c r="CP694" s="47"/>
      <c r="CQ694" s="47"/>
      <c r="CR694" s="47"/>
      <c r="CS694" s="47"/>
      <c r="CT694" s="47"/>
      <c r="CU694" s="47"/>
      <c r="CV694" s="47"/>
      <c r="CW694" s="47"/>
      <c r="CX694" s="47"/>
      <c r="CY694" s="47"/>
      <c r="CZ694" s="47"/>
      <c r="DA694" s="47"/>
      <c r="DB694" s="47"/>
      <c r="DC694" s="47"/>
      <c r="DD694" s="47"/>
      <c r="DE694" s="47"/>
      <c r="DF694" s="47"/>
      <c r="DG694" s="47"/>
      <c r="DH694" s="47"/>
      <c r="DI694" s="47"/>
      <c r="DJ694" s="47"/>
      <c r="DK694" s="47"/>
      <c r="DL694" s="47"/>
      <c r="DM694" s="47"/>
      <c r="DN694" s="47"/>
      <c r="DO694" s="47"/>
      <c r="DP694" s="47"/>
      <c r="DQ694" s="47"/>
      <c r="DR694" s="47"/>
      <c r="DS694" s="47"/>
      <c r="DT694" s="47"/>
      <c r="DU694" s="47"/>
      <c r="DV694" s="47"/>
      <c r="DW694" s="47"/>
      <c r="DX694" s="47"/>
      <c r="DY694" s="47"/>
      <c r="DZ694" s="47"/>
      <c r="EA694" s="47"/>
      <c r="EB694" s="47"/>
      <c r="EC694" s="47"/>
      <c r="ED694" s="47"/>
      <c r="EE694" s="47"/>
      <c r="EF694" s="47"/>
      <c r="EG694" s="47"/>
      <c r="EH694" s="47"/>
      <c r="EI694" s="47"/>
      <c r="EJ694" s="47"/>
      <c r="EK694" s="47"/>
      <c r="EL694" s="47"/>
      <c r="EM694" s="47"/>
      <c r="EN694" s="47"/>
      <c r="EO694" s="47"/>
      <c r="EP694" s="47"/>
      <c r="EQ694" s="47"/>
      <c r="ER694" s="47"/>
      <c r="ES694" s="47"/>
      <c r="ET694" s="47"/>
      <c r="EU694" s="47"/>
      <c r="EV694" s="47"/>
      <c r="EW694" s="47"/>
      <c r="EX694" s="47"/>
      <c r="EY694" s="47"/>
      <c r="EZ694" s="47"/>
      <c r="FA694" s="47"/>
      <c r="FB694" s="47"/>
      <c r="FC694" s="47"/>
      <c r="FD694" s="47"/>
      <c r="FE694" s="47"/>
      <c r="FF694" s="47"/>
      <c r="FG694" s="47"/>
      <c r="FH694" s="47"/>
      <c r="FI694" s="47"/>
      <c r="FJ694" s="47"/>
      <c r="FK694" s="47"/>
      <c r="FL694" s="47"/>
      <c r="FM694" s="47"/>
      <c r="FN694" s="47"/>
      <c r="FO694" s="47"/>
      <c r="FP694" s="47"/>
      <c r="FQ694" s="47"/>
      <c r="FR694" s="47"/>
      <c r="FS694" s="47"/>
      <c r="FT694" s="47"/>
    </row>
    <row r="695" spans="1:176" ht="15" customHeight="1">
      <c r="A695" s="47">
        <v>692</v>
      </c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7"/>
      <c r="BX695" s="47"/>
      <c r="BY695" s="47"/>
      <c r="BZ695" s="47"/>
      <c r="CA695" s="47"/>
      <c r="CB695" s="47"/>
      <c r="CC695" s="47"/>
      <c r="CD695" s="47"/>
      <c r="CE695" s="47"/>
      <c r="CF695" s="47"/>
      <c r="CG695" s="47"/>
      <c r="CH695" s="47"/>
      <c r="CI695" s="47"/>
      <c r="CJ695" s="47"/>
      <c r="CK695" s="47"/>
      <c r="CL695" s="47"/>
      <c r="CM695" s="47"/>
      <c r="CN695" s="47"/>
      <c r="CO695" s="47"/>
      <c r="CP695" s="47"/>
      <c r="CQ695" s="47"/>
      <c r="CR695" s="47"/>
      <c r="CS695" s="47"/>
      <c r="CT695" s="47"/>
      <c r="CU695" s="47"/>
      <c r="CV695" s="47"/>
      <c r="CW695" s="47"/>
      <c r="CX695" s="47"/>
      <c r="CY695" s="47"/>
      <c r="CZ695" s="47"/>
      <c r="DA695" s="47"/>
      <c r="DB695" s="47"/>
      <c r="DC695" s="47"/>
      <c r="DD695" s="47"/>
      <c r="DE695" s="47"/>
      <c r="DF695" s="47"/>
      <c r="DG695" s="47"/>
      <c r="DH695" s="47"/>
      <c r="DI695" s="47"/>
      <c r="DJ695" s="47"/>
      <c r="DK695" s="47"/>
      <c r="DL695" s="47"/>
      <c r="DM695" s="47"/>
      <c r="DN695" s="47"/>
      <c r="DO695" s="47"/>
      <c r="DP695" s="47"/>
      <c r="DQ695" s="47"/>
      <c r="DR695" s="47"/>
      <c r="DS695" s="47"/>
      <c r="DT695" s="47"/>
      <c r="DU695" s="47"/>
      <c r="DV695" s="47"/>
      <c r="DW695" s="47"/>
      <c r="DX695" s="47"/>
      <c r="DY695" s="47"/>
      <c r="DZ695" s="47"/>
      <c r="EA695" s="47"/>
      <c r="EB695" s="47"/>
      <c r="EC695" s="47"/>
      <c r="ED695" s="47"/>
      <c r="EE695" s="47"/>
      <c r="EF695" s="47"/>
      <c r="EG695" s="47"/>
      <c r="EH695" s="47"/>
      <c r="EI695" s="47"/>
      <c r="EJ695" s="47"/>
      <c r="EK695" s="47"/>
      <c r="EL695" s="47"/>
      <c r="EM695" s="47"/>
      <c r="EN695" s="47"/>
      <c r="EO695" s="47"/>
      <c r="EP695" s="47"/>
      <c r="EQ695" s="47"/>
      <c r="ER695" s="47"/>
      <c r="ES695" s="47"/>
      <c r="ET695" s="47"/>
      <c r="EU695" s="47"/>
      <c r="EV695" s="47"/>
      <c r="EW695" s="47"/>
      <c r="EX695" s="47"/>
      <c r="EY695" s="47"/>
      <c r="EZ695" s="47"/>
      <c r="FA695" s="47"/>
      <c r="FB695" s="47"/>
      <c r="FC695" s="47"/>
      <c r="FD695" s="47"/>
      <c r="FE695" s="47"/>
      <c r="FF695" s="47"/>
      <c r="FG695" s="47"/>
      <c r="FH695" s="47"/>
      <c r="FI695" s="47"/>
      <c r="FJ695" s="47"/>
      <c r="FK695" s="47"/>
      <c r="FL695" s="47"/>
      <c r="FM695" s="47"/>
      <c r="FN695" s="47"/>
      <c r="FO695" s="47"/>
      <c r="FP695" s="47"/>
      <c r="FQ695" s="47"/>
      <c r="FR695" s="47"/>
      <c r="FS695" s="47"/>
      <c r="FT695" s="47"/>
    </row>
    <row r="696" spans="1:176" ht="15" customHeight="1">
      <c r="A696" s="47">
        <v>693</v>
      </c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7"/>
      <c r="BX696" s="47"/>
      <c r="BY696" s="47"/>
      <c r="BZ696" s="47"/>
      <c r="CA696" s="47"/>
      <c r="CB696" s="47"/>
      <c r="CC696" s="47"/>
      <c r="CD696" s="47"/>
      <c r="CE696" s="47"/>
      <c r="CF696" s="47"/>
      <c r="CG696" s="47"/>
      <c r="CH696" s="47"/>
      <c r="CI696" s="47"/>
      <c r="CJ696" s="47"/>
      <c r="CK696" s="47"/>
      <c r="CL696" s="47"/>
      <c r="CM696" s="47"/>
      <c r="CN696" s="47"/>
      <c r="CO696" s="47"/>
      <c r="CP696" s="47"/>
      <c r="CQ696" s="47"/>
      <c r="CR696" s="47"/>
      <c r="CS696" s="47"/>
      <c r="CT696" s="47"/>
      <c r="CU696" s="47"/>
      <c r="CV696" s="47"/>
      <c r="CW696" s="47"/>
      <c r="CX696" s="47"/>
      <c r="CY696" s="47"/>
      <c r="CZ696" s="47"/>
      <c r="DA696" s="47"/>
      <c r="DB696" s="47"/>
      <c r="DC696" s="47"/>
      <c r="DD696" s="47"/>
      <c r="DE696" s="47"/>
      <c r="DF696" s="47"/>
      <c r="DG696" s="47"/>
      <c r="DH696" s="47"/>
      <c r="DI696" s="47"/>
      <c r="DJ696" s="47"/>
      <c r="DK696" s="47"/>
      <c r="DL696" s="47"/>
      <c r="DM696" s="47"/>
      <c r="DN696" s="47"/>
      <c r="DO696" s="47"/>
      <c r="DP696" s="47"/>
      <c r="DQ696" s="47"/>
      <c r="DR696" s="47"/>
      <c r="DS696" s="47"/>
      <c r="DT696" s="47"/>
      <c r="DU696" s="47"/>
      <c r="DV696" s="47"/>
      <c r="DW696" s="47"/>
      <c r="DX696" s="47"/>
      <c r="DY696" s="47"/>
      <c r="DZ696" s="47"/>
      <c r="EA696" s="47"/>
      <c r="EB696" s="47"/>
      <c r="EC696" s="47"/>
      <c r="ED696" s="47"/>
      <c r="EE696" s="47"/>
      <c r="EF696" s="47"/>
      <c r="EG696" s="47"/>
      <c r="EH696" s="47"/>
      <c r="EI696" s="47"/>
      <c r="EJ696" s="47"/>
      <c r="EK696" s="47"/>
      <c r="EL696" s="47"/>
      <c r="EM696" s="47"/>
      <c r="EN696" s="47"/>
      <c r="EO696" s="47"/>
      <c r="EP696" s="47"/>
      <c r="EQ696" s="47"/>
      <c r="ER696" s="47"/>
      <c r="ES696" s="47"/>
      <c r="ET696" s="47"/>
      <c r="EU696" s="47"/>
      <c r="EV696" s="47"/>
      <c r="EW696" s="47"/>
      <c r="EX696" s="47"/>
      <c r="EY696" s="47"/>
      <c r="EZ696" s="47"/>
      <c r="FA696" s="47"/>
      <c r="FB696" s="47"/>
      <c r="FC696" s="47"/>
      <c r="FD696" s="47"/>
      <c r="FE696" s="47"/>
      <c r="FF696" s="47"/>
      <c r="FG696" s="47"/>
      <c r="FH696" s="47"/>
      <c r="FI696" s="47"/>
      <c r="FJ696" s="47"/>
      <c r="FK696" s="47"/>
      <c r="FL696" s="47"/>
      <c r="FM696" s="47"/>
      <c r="FN696" s="47"/>
      <c r="FO696" s="47"/>
      <c r="FP696" s="47"/>
      <c r="FQ696" s="47"/>
      <c r="FR696" s="47"/>
      <c r="FS696" s="47"/>
      <c r="FT696" s="47"/>
    </row>
    <row r="697" spans="1:176" ht="15" customHeight="1">
      <c r="A697" s="47">
        <v>694</v>
      </c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7"/>
      <c r="BX697" s="47"/>
      <c r="BY697" s="47"/>
      <c r="BZ697" s="47"/>
      <c r="CA697" s="47"/>
      <c r="CB697" s="47"/>
      <c r="CC697" s="47"/>
      <c r="CD697" s="47"/>
      <c r="CE697" s="47"/>
      <c r="CF697" s="47"/>
      <c r="CG697" s="47"/>
      <c r="CH697" s="47"/>
      <c r="CI697" s="47"/>
      <c r="CJ697" s="47"/>
      <c r="CK697" s="47"/>
      <c r="CL697" s="47"/>
      <c r="CM697" s="47"/>
      <c r="CN697" s="47"/>
      <c r="CO697" s="47"/>
      <c r="CP697" s="47"/>
      <c r="CQ697" s="47"/>
      <c r="CR697" s="47"/>
      <c r="CS697" s="47"/>
      <c r="CT697" s="47"/>
      <c r="CU697" s="47"/>
      <c r="CV697" s="47"/>
      <c r="CW697" s="47"/>
      <c r="CX697" s="47"/>
      <c r="CY697" s="47"/>
      <c r="CZ697" s="47"/>
      <c r="DA697" s="47"/>
      <c r="DB697" s="47"/>
      <c r="DC697" s="47"/>
      <c r="DD697" s="47"/>
      <c r="DE697" s="47"/>
      <c r="DF697" s="47"/>
      <c r="DG697" s="47"/>
      <c r="DH697" s="47"/>
      <c r="DI697" s="47"/>
      <c r="DJ697" s="47"/>
      <c r="DK697" s="47"/>
      <c r="DL697" s="47"/>
      <c r="DM697" s="47"/>
      <c r="DN697" s="47"/>
      <c r="DO697" s="47"/>
      <c r="DP697" s="47"/>
      <c r="DQ697" s="47"/>
      <c r="DR697" s="47"/>
      <c r="DS697" s="47"/>
      <c r="DT697" s="47"/>
      <c r="DU697" s="47"/>
      <c r="DV697" s="47"/>
      <c r="DW697" s="47"/>
      <c r="DX697" s="47"/>
      <c r="DY697" s="47"/>
      <c r="DZ697" s="47"/>
      <c r="EA697" s="47"/>
      <c r="EB697" s="47"/>
      <c r="EC697" s="47"/>
      <c r="ED697" s="47"/>
      <c r="EE697" s="47"/>
      <c r="EF697" s="47"/>
      <c r="EG697" s="47"/>
      <c r="EH697" s="47"/>
      <c r="EI697" s="47"/>
      <c r="EJ697" s="47"/>
      <c r="EK697" s="47"/>
      <c r="EL697" s="47"/>
      <c r="EM697" s="47"/>
      <c r="EN697" s="47"/>
      <c r="EO697" s="47"/>
      <c r="EP697" s="47"/>
      <c r="EQ697" s="47"/>
      <c r="ER697" s="47"/>
      <c r="ES697" s="47"/>
      <c r="ET697" s="47"/>
      <c r="EU697" s="47"/>
      <c r="EV697" s="47"/>
      <c r="EW697" s="47"/>
      <c r="EX697" s="47"/>
      <c r="EY697" s="47"/>
      <c r="EZ697" s="47"/>
      <c r="FA697" s="47"/>
      <c r="FB697" s="47"/>
      <c r="FC697" s="47"/>
      <c r="FD697" s="47"/>
      <c r="FE697" s="47"/>
      <c r="FF697" s="47"/>
      <c r="FG697" s="47"/>
      <c r="FH697" s="47"/>
      <c r="FI697" s="47"/>
      <c r="FJ697" s="47"/>
      <c r="FK697" s="47"/>
      <c r="FL697" s="47"/>
      <c r="FM697" s="47"/>
      <c r="FN697" s="47"/>
      <c r="FO697" s="47"/>
      <c r="FP697" s="47"/>
      <c r="FQ697" s="47"/>
      <c r="FR697" s="47"/>
      <c r="FS697" s="47"/>
      <c r="FT697" s="47"/>
    </row>
    <row r="698" spans="1:176" ht="15" customHeight="1">
      <c r="A698" s="47">
        <v>695</v>
      </c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7"/>
      <c r="BX698" s="47"/>
      <c r="BY698" s="47"/>
      <c r="BZ698" s="47"/>
      <c r="CA698" s="47"/>
      <c r="CB698" s="47"/>
      <c r="CC698" s="47"/>
      <c r="CD698" s="47"/>
      <c r="CE698" s="47"/>
      <c r="CF698" s="47"/>
      <c r="CG698" s="47"/>
      <c r="CH698" s="47"/>
      <c r="CI698" s="47"/>
      <c r="CJ698" s="47"/>
      <c r="CK698" s="47"/>
      <c r="CL698" s="47"/>
      <c r="CM698" s="47"/>
      <c r="CN698" s="47"/>
      <c r="CO698" s="47"/>
      <c r="CP698" s="47"/>
      <c r="CQ698" s="47"/>
      <c r="CR698" s="47"/>
      <c r="CS698" s="47"/>
      <c r="CT698" s="47"/>
      <c r="CU698" s="47"/>
      <c r="CV698" s="47"/>
      <c r="CW698" s="47"/>
      <c r="CX698" s="47"/>
      <c r="CY698" s="47"/>
      <c r="CZ698" s="47"/>
      <c r="DA698" s="47"/>
      <c r="DB698" s="47"/>
      <c r="DC698" s="47"/>
      <c r="DD698" s="47"/>
      <c r="DE698" s="47"/>
      <c r="DF698" s="47"/>
      <c r="DG698" s="47"/>
      <c r="DH698" s="47"/>
      <c r="DI698" s="47"/>
      <c r="DJ698" s="47"/>
      <c r="DK698" s="47"/>
      <c r="DL698" s="47"/>
      <c r="DM698" s="47"/>
      <c r="DN698" s="47"/>
      <c r="DO698" s="47"/>
      <c r="DP698" s="47"/>
      <c r="DQ698" s="47"/>
      <c r="DR698" s="47"/>
      <c r="DS698" s="47"/>
      <c r="DT698" s="47"/>
      <c r="DU698" s="47"/>
      <c r="DV698" s="47"/>
      <c r="DW698" s="47"/>
      <c r="DX698" s="47"/>
      <c r="DY698" s="47"/>
      <c r="DZ698" s="47"/>
      <c r="EA698" s="47"/>
      <c r="EB698" s="47"/>
      <c r="EC698" s="47"/>
      <c r="ED698" s="47"/>
      <c r="EE698" s="47"/>
      <c r="EF698" s="47"/>
      <c r="EG698" s="47"/>
      <c r="EH698" s="47"/>
      <c r="EI698" s="47"/>
      <c r="EJ698" s="47"/>
      <c r="EK698" s="47"/>
      <c r="EL698" s="47"/>
      <c r="EM698" s="47"/>
      <c r="EN698" s="47"/>
      <c r="EO698" s="47"/>
      <c r="EP698" s="47"/>
      <c r="EQ698" s="47"/>
      <c r="ER698" s="47"/>
      <c r="ES698" s="47"/>
      <c r="ET698" s="47"/>
      <c r="EU698" s="47"/>
      <c r="EV698" s="47"/>
      <c r="EW698" s="47"/>
      <c r="EX698" s="47"/>
      <c r="EY698" s="47"/>
      <c r="EZ698" s="47"/>
      <c r="FA698" s="47"/>
      <c r="FB698" s="47"/>
      <c r="FC698" s="47"/>
      <c r="FD698" s="47"/>
      <c r="FE698" s="47"/>
      <c r="FF698" s="47"/>
      <c r="FG698" s="47"/>
      <c r="FH698" s="47"/>
      <c r="FI698" s="47"/>
      <c r="FJ698" s="47"/>
      <c r="FK698" s="47"/>
      <c r="FL698" s="47"/>
      <c r="FM698" s="47"/>
      <c r="FN698" s="47"/>
      <c r="FO698" s="47"/>
      <c r="FP698" s="47"/>
      <c r="FQ698" s="47"/>
      <c r="FR698" s="47"/>
      <c r="FS698" s="47"/>
      <c r="FT698" s="47"/>
    </row>
    <row r="699" spans="1:176" ht="15" customHeight="1">
      <c r="A699" s="47">
        <v>696</v>
      </c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7"/>
      <c r="BX699" s="47"/>
      <c r="BY699" s="47"/>
      <c r="BZ699" s="47"/>
      <c r="CA699" s="47"/>
      <c r="CB699" s="47"/>
      <c r="CC699" s="47"/>
      <c r="CD699" s="47"/>
      <c r="CE699" s="47"/>
      <c r="CF699" s="47"/>
      <c r="CG699" s="47"/>
      <c r="CH699" s="47"/>
      <c r="CI699" s="47"/>
      <c r="CJ699" s="47"/>
      <c r="CK699" s="47"/>
      <c r="CL699" s="47"/>
      <c r="CM699" s="47"/>
      <c r="CN699" s="47"/>
      <c r="CO699" s="47"/>
      <c r="CP699" s="47"/>
      <c r="CQ699" s="47"/>
      <c r="CR699" s="47"/>
      <c r="CS699" s="47"/>
      <c r="CT699" s="47"/>
      <c r="CU699" s="47"/>
      <c r="CV699" s="47"/>
      <c r="CW699" s="47"/>
      <c r="CX699" s="47"/>
      <c r="CY699" s="47"/>
      <c r="CZ699" s="47"/>
      <c r="DA699" s="47"/>
      <c r="DB699" s="47"/>
      <c r="DC699" s="47"/>
      <c r="DD699" s="47"/>
      <c r="DE699" s="47"/>
      <c r="DF699" s="47"/>
      <c r="DG699" s="47"/>
      <c r="DH699" s="47"/>
      <c r="DI699" s="47"/>
      <c r="DJ699" s="47"/>
      <c r="DK699" s="47"/>
      <c r="DL699" s="47"/>
      <c r="DM699" s="47"/>
      <c r="DN699" s="47"/>
      <c r="DO699" s="47"/>
      <c r="DP699" s="47"/>
      <c r="DQ699" s="47"/>
      <c r="DR699" s="47"/>
      <c r="DS699" s="47"/>
      <c r="DT699" s="47"/>
      <c r="DU699" s="47"/>
      <c r="DV699" s="47"/>
      <c r="DW699" s="47"/>
      <c r="DX699" s="47"/>
      <c r="DY699" s="47"/>
      <c r="DZ699" s="47"/>
      <c r="EA699" s="47"/>
      <c r="EB699" s="47"/>
      <c r="EC699" s="47"/>
      <c r="ED699" s="47"/>
      <c r="EE699" s="47"/>
      <c r="EF699" s="47"/>
      <c r="EG699" s="47"/>
      <c r="EH699" s="47"/>
      <c r="EI699" s="47"/>
      <c r="EJ699" s="47"/>
      <c r="EK699" s="47"/>
      <c r="EL699" s="47"/>
      <c r="EM699" s="47"/>
      <c r="EN699" s="47"/>
      <c r="EO699" s="47"/>
      <c r="EP699" s="47"/>
      <c r="EQ699" s="47"/>
      <c r="ER699" s="47"/>
      <c r="ES699" s="47"/>
      <c r="ET699" s="47"/>
      <c r="EU699" s="47"/>
      <c r="EV699" s="47"/>
      <c r="EW699" s="47"/>
      <c r="EX699" s="47"/>
      <c r="EY699" s="47"/>
      <c r="EZ699" s="47"/>
      <c r="FA699" s="47"/>
      <c r="FB699" s="47"/>
      <c r="FC699" s="47"/>
      <c r="FD699" s="47"/>
      <c r="FE699" s="47"/>
      <c r="FF699" s="47"/>
      <c r="FG699" s="47"/>
      <c r="FH699" s="47"/>
      <c r="FI699" s="47"/>
      <c r="FJ699" s="47"/>
      <c r="FK699" s="47"/>
      <c r="FL699" s="47"/>
      <c r="FM699" s="47"/>
      <c r="FN699" s="47"/>
      <c r="FO699" s="47"/>
      <c r="FP699" s="47"/>
      <c r="FQ699" s="47"/>
      <c r="FR699" s="47"/>
      <c r="FS699" s="47"/>
      <c r="FT699" s="47"/>
    </row>
    <row r="700" spans="1:176" ht="15" customHeight="1">
      <c r="A700" s="47">
        <v>697</v>
      </c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7"/>
      <c r="BX700" s="47"/>
      <c r="BY700" s="47"/>
      <c r="BZ700" s="47"/>
      <c r="CA700" s="47"/>
      <c r="CB700" s="47"/>
      <c r="CC700" s="47"/>
      <c r="CD700" s="47"/>
      <c r="CE700" s="47"/>
      <c r="CF700" s="47"/>
      <c r="CG700" s="47"/>
      <c r="CH700" s="47"/>
      <c r="CI700" s="47"/>
      <c r="CJ700" s="47"/>
      <c r="CK700" s="47"/>
      <c r="CL700" s="47"/>
      <c r="CM700" s="47"/>
      <c r="CN700" s="47"/>
      <c r="CO700" s="47"/>
      <c r="CP700" s="47"/>
      <c r="CQ700" s="47"/>
      <c r="CR700" s="47"/>
      <c r="CS700" s="47"/>
      <c r="CT700" s="47"/>
      <c r="CU700" s="47"/>
      <c r="CV700" s="47"/>
      <c r="CW700" s="47"/>
      <c r="CX700" s="47"/>
      <c r="CY700" s="47"/>
      <c r="CZ700" s="47"/>
      <c r="DA700" s="47"/>
      <c r="DB700" s="47"/>
      <c r="DC700" s="47"/>
      <c r="DD700" s="47"/>
      <c r="DE700" s="47"/>
      <c r="DF700" s="47"/>
      <c r="DG700" s="47"/>
      <c r="DH700" s="47"/>
      <c r="DI700" s="47"/>
      <c r="DJ700" s="47"/>
      <c r="DK700" s="47"/>
      <c r="DL700" s="47"/>
      <c r="DM700" s="47"/>
      <c r="DN700" s="47"/>
      <c r="DO700" s="47"/>
      <c r="DP700" s="47"/>
      <c r="DQ700" s="47"/>
      <c r="DR700" s="47"/>
      <c r="DS700" s="47"/>
      <c r="DT700" s="47"/>
      <c r="DU700" s="47"/>
      <c r="DV700" s="47"/>
      <c r="DW700" s="47"/>
      <c r="DX700" s="47"/>
      <c r="DY700" s="47"/>
      <c r="DZ700" s="47"/>
      <c r="EA700" s="47"/>
      <c r="EB700" s="47"/>
      <c r="EC700" s="47"/>
      <c r="ED700" s="47"/>
      <c r="EE700" s="47"/>
      <c r="EF700" s="47"/>
      <c r="EG700" s="47"/>
      <c r="EH700" s="47"/>
      <c r="EI700" s="47"/>
      <c r="EJ700" s="47"/>
      <c r="EK700" s="47"/>
      <c r="EL700" s="47"/>
      <c r="EM700" s="47"/>
      <c r="EN700" s="47"/>
      <c r="EO700" s="47"/>
      <c r="EP700" s="47"/>
      <c r="EQ700" s="47"/>
      <c r="ER700" s="47"/>
      <c r="ES700" s="47"/>
      <c r="ET700" s="47"/>
      <c r="EU700" s="47"/>
      <c r="EV700" s="47"/>
      <c r="EW700" s="47"/>
      <c r="EX700" s="47"/>
      <c r="EY700" s="47"/>
      <c r="EZ700" s="47"/>
      <c r="FA700" s="47"/>
      <c r="FB700" s="47"/>
      <c r="FC700" s="47"/>
      <c r="FD700" s="47"/>
      <c r="FE700" s="47"/>
      <c r="FF700" s="47"/>
      <c r="FG700" s="47"/>
      <c r="FH700" s="47"/>
      <c r="FI700" s="47"/>
      <c r="FJ700" s="47"/>
      <c r="FK700" s="47"/>
      <c r="FL700" s="47"/>
      <c r="FM700" s="47"/>
      <c r="FN700" s="47"/>
      <c r="FO700" s="47"/>
      <c r="FP700" s="47"/>
      <c r="FQ700" s="47"/>
      <c r="FR700" s="47"/>
      <c r="FS700" s="47"/>
      <c r="FT700" s="47"/>
    </row>
    <row r="701" spans="1:176" ht="15" customHeight="1">
      <c r="A701" s="47">
        <v>698</v>
      </c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7"/>
      <c r="BX701" s="47"/>
      <c r="BY701" s="47"/>
      <c r="BZ701" s="47"/>
      <c r="CA701" s="47"/>
      <c r="CB701" s="47"/>
      <c r="CC701" s="47"/>
      <c r="CD701" s="47"/>
      <c r="CE701" s="47"/>
      <c r="CF701" s="47"/>
      <c r="CG701" s="47"/>
      <c r="CH701" s="47"/>
      <c r="CI701" s="47"/>
      <c r="CJ701" s="47"/>
      <c r="CK701" s="47"/>
      <c r="CL701" s="47"/>
      <c r="CM701" s="47"/>
      <c r="CN701" s="47"/>
      <c r="CO701" s="47"/>
      <c r="CP701" s="47"/>
      <c r="CQ701" s="47"/>
      <c r="CR701" s="47"/>
      <c r="CS701" s="47"/>
      <c r="CT701" s="47"/>
      <c r="CU701" s="47"/>
      <c r="CV701" s="47"/>
      <c r="CW701" s="47"/>
      <c r="CX701" s="47"/>
      <c r="CY701" s="47"/>
      <c r="CZ701" s="47"/>
      <c r="DA701" s="47"/>
      <c r="DB701" s="47"/>
      <c r="DC701" s="47"/>
      <c r="DD701" s="47"/>
      <c r="DE701" s="47"/>
      <c r="DF701" s="47"/>
      <c r="DG701" s="47"/>
      <c r="DH701" s="47"/>
      <c r="DI701" s="47"/>
      <c r="DJ701" s="47"/>
      <c r="DK701" s="47"/>
      <c r="DL701" s="47"/>
      <c r="DM701" s="47"/>
      <c r="DN701" s="47"/>
      <c r="DO701" s="47"/>
      <c r="DP701" s="47"/>
      <c r="DQ701" s="47"/>
      <c r="DR701" s="47"/>
      <c r="DS701" s="47"/>
      <c r="DT701" s="47"/>
      <c r="DU701" s="47"/>
      <c r="DV701" s="47"/>
      <c r="DW701" s="47"/>
      <c r="DX701" s="47"/>
      <c r="DY701" s="47"/>
      <c r="DZ701" s="47"/>
      <c r="EA701" s="47"/>
      <c r="EB701" s="47"/>
      <c r="EC701" s="47"/>
      <c r="ED701" s="47"/>
      <c r="EE701" s="47"/>
      <c r="EF701" s="47"/>
      <c r="EG701" s="47"/>
      <c r="EH701" s="47"/>
      <c r="EI701" s="47"/>
      <c r="EJ701" s="47"/>
      <c r="EK701" s="47"/>
      <c r="EL701" s="47"/>
      <c r="EM701" s="47"/>
      <c r="EN701" s="47"/>
      <c r="EO701" s="47"/>
      <c r="EP701" s="47"/>
      <c r="EQ701" s="47"/>
      <c r="ER701" s="47"/>
      <c r="ES701" s="47"/>
      <c r="ET701" s="47"/>
      <c r="EU701" s="47"/>
      <c r="EV701" s="47"/>
      <c r="EW701" s="47"/>
      <c r="EX701" s="47"/>
      <c r="EY701" s="47"/>
      <c r="EZ701" s="47"/>
      <c r="FA701" s="47"/>
      <c r="FB701" s="47"/>
      <c r="FC701" s="47"/>
      <c r="FD701" s="47"/>
      <c r="FE701" s="47"/>
      <c r="FF701" s="47"/>
      <c r="FG701" s="47"/>
      <c r="FH701" s="47"/>
      <c r="FI701" s="47"/>
      <c r="FJ701" s="47"/>
      <c r="FK701" s="47"/>
      <c r="FL701" s="47"/>
      <c r="FM701" s="47"/>
      <c r="FN701" s="47"/>
      <c r="FO701" s="47"/>
      <c r="FP701" s="47"/>
      <c r="FQ701" s="47"/>
      <c r="FR701" s="47"/>
      <c r="FS701" s="47"/>
      <c r="FT701" s="47"/>
    </row>
    <row r="702" spans="1:176" ht="15" customHeight="1">
      <c r="A702" s="47">
        <v>699</v>
      </c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  <c r="BX702" s="47"/>
      <c r="BY702" s="47"/>
      <c r="BZ702" s="47"/>
      <c r="CA702" s="47"/>
      <c r="CB702" s="47"/>
      <c r="CC702" s="47"/>
      <c r="CD702" s="47"/>
      <c r="CE702" s="47"/>
      <c r="CF702" s="47"/>
      <c r="CG702" s="47"/>
      <c r="CH702" s="47"/>
      <c r="CI702" s="47"/>
      <c r="CJ702" s="47"/>
      <c r="CK702" s="47"/>
      <c r="CL702" s="47"/>
      <c r="CM702" s="47"/>
      <c r="CN702" s="47"/>
      <c r="CO702" s="47"/>
      <c r="CP702" s="47"/>
      <c r="CQ702" s="47"/>
      <c r="CR702" s="47"/>
      <c r="CS702" s="47"/>
      <c r="CT702" s="47"/>
      <c r="CU702" s="47"/>
      <c r="CV702" s="47"/>
      <c r="CW702" s="47"/>
      <c r="CX702" s="47"/>
      <c r="CY702" s="47"/>
      <c r="CZ702" s="47"/>
      <c r="DA702" s="47"/>
      <c r="DB702" s="47"/>
      <c r="DC702" s="47"/>
      <c r="DD702" s="47"/>
      <c r="DE702" s="47"/>
      <c r="DF702" s="47"/>
      <c r="DG702" s="47"/>
      <c r="DH702" s="47"/>
      <c r="DI702" s="47"/>
      <c r="DJ702" s="47"/>
      <c r="DK702" s="47"/>
      <c r="DL702" s="47"/>
      <c r="DM702" s="47"/>
      <c r="DN702" s="47"/>
      <c r="DO702" s="47"/>
      <c r="DP702" s="47"/>
      <c r="DQ702" s="47"/>
      <c r="DR702" s="47"/>
      <c r="DS702" s="47"/>
      <c r="DT702" s="47"/>
      <c r="DU702" s="47"/>
      <c r="DV702" s="47"/>
      <c r="DW702" s="47"/>
      <c r="DX702" s="47"/>
      <c r="DY702" s="47"/>
      <c r="DZ702" s="47"/>
      <c r="EA702" s="47"/>
      <c r="EB702" s="47"/>
      <c r="EC702" s="47"/>
      <c r="ED702" s="47"/>
      <c r="EE702" s="47"/>
      <c r="EF702" s="47"/>
      <c r="EG702" s="47"/>
      <c r="EH702" s="47"/>
      <c r="EI702" s="47"/>
      <c r="EJ702" s="47"/>
      <c r="EK702" s="47"/>
      <c r="EL702" s="47"/>
      <c r="EM702" s="47"/>
      <c r="EN702" s="47"/>
      <c r="EO702" s="47"/>
      <c r="EP702" s="47"/>
      <c r="EQ702" s="47"/>
      <c r="ER702" s="47"/>
      <c r="ES702" s="47"/>
      <c r="ET702" s="47"/>
      <c r="EU702" s="47"/>
      <c r="EV702" s="47"/>
      <c r="EW702" s="47"/>
      <c r="EX702" s="47"/>
      <c r="EY702" s="47"/>
      <c r="EZ702" s="47"/>
      <c r="FA702" s="47"/>
      <c r="FB702" s="47"/>
      <c r="FC702" s="47"/>
      <c r="FD702" s="47"/>
      <c r="FE702" s="47"/>
      <c r="FF702" s="47"/>
      <c r="FG702" s="47"/>
      <c r="FH702" s="47"/>
      <c r="FI702" s="47"/>
      <c r="FJ702" s="47"/>
      <c r="FK702" s="47"/>
      <c r="FL702" s="47"/>
      <c r="FM702" s="47"/>
      <c r="FN702" s="47"/>
      <c r="FO702" s="47"/>
      <c r="FP702" s="47"/>
      <c r="FQ702" s="47"/>
      <c r="FR702" s="47"/>
      <c r="FS702" s="47"/>
      <c r="FT702" s="47"/>
    </row>
    <row r="703" spans="1:176" ht="15" customHeight="1">
      <c r="A703" s="47">
        <v>700</v>
      </c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7"/>
      <c r="BX703" s="47"/>
      <c r="BY703" s="47"/>
      <c r="BZ703" s="47"/>
      <c r="CA703" s="47"/>
      <c r="CB703" s="47"/>
      <c r="CC703" s="47"/>
      <c r="CD703" s="47"/>
      <c r="CE703" s="47"/>
      <c r="CF703" s="47"/>
      <c r="CG703" s="47"/>
      <c r="CH703" s="47"/>
      <c r="CI703" s="47"/>
      <c r="CJ703" s="47"/>
      <c r="CK703" s="47"/>
      <c r="CL703" s="47"/>
      <c r="CM703" s="47"/>
      <c r="CN703" s="47"/>
      <c r="CO703" s="47"/>
      <c r="CP703" s="47"/>
      <c r="CQ703" s="47"/>
      <c r="CR703" s="47"/>
      <c r="CS703" s="47"/>
      <c r="CT703" s="47"/>
      <c r="CU703" s="47"/>
      <c r="CV703" s="47"/>
      <c r="CW703" s="47"/>
      <c r="CX703" s="47"/>
      <c r="CY703" s="47"/>
      <c r="CZ703" s="47"/>
      <c r="DA703" s="47"/>
      <c r="DB703" s="47"/>
      <c r="DC703" s="47"/>
      <c r="DD703" s="47"/>
      <c r="DE703" s="47"/>
      <c r="DF703" s="47"/>
      <c r="DG703" s="47"/>
      <c r="DH703" s="47"/>
      <c r="DI703" s="47"/>
      <c r="DJ703" s="47"/>
      <c r="DK703" s="47"/>
      <c r="DL703" s="47"/>
      <c r="DM703" s="47"/>
      <c r="DN703" s="47"/>
      <c r="DO703" s="47"/>
      <c r="DP703" s="47"/>
      <c r="DQ703" s="47"/>
      <c r="DR703" s="47"/>
      <c r="DS703" s="47"/>
      <c r="DT703" s="47"/>
      <c r="DU703" s="47"/>
      <c r="DV703" s="47"/>
      <c r="DW703" s="47"/>
      <c r="DX703" s="47"/>
      <c r="DY703" s="47"/>
      <c r="DZ703" s="47"/>
      <c r="EA703" s="47"/>
      <c r="EB703" s="47"/>
      <c r="EC703" s="47"/>
      <c r="ED703" s="47"/>
      <c r="EE703" s="47"/>
      <c r="EF703" s="47"/>
      <c r="EG703" s="47"/>
      <c r="EH703" s="47"/>
      <c r="EI703" s="47"/>
      <c r="EJ703" s="47"/>
      <c r="EK703" s="47"/>
      <c r="EL703" s="47"/>
      <c r="EM703" s="47"/>
      <c r="EN703" s="47"/>
      <c r="EO703" s="47"/>
      <c r="EP703" s="47"/>
      <c r="EQ703" s="47"/>
      <c r="ER703" s="47"/>
      <c r="ES703" s="47"/>
      <c r="ET703" s="47"/>
      <c r="EU703" s="47"/>
      <c r="EV703" s="47"/>
      <c r="EW703" s="47"/>
      <c r="EX703" s="47"/>
      <c r="EY703" s="47"/>
      <c r="EZ703" s="47"/>
      <c r="FA703" s="47"/>
      <c r="FB703" s="47"/>
      <c r="FC703" s="47"/>
      <c r="FD703" s="47"/>
      <c r="FE703" s="47"/>
      <c r="FF703" s="47"/>
      <c r="FG703" s="47"/>
      <c r="FH703" s="47"/>
      <c r="FI703" s="47"/>
      <c r="FJ703" s="47"/>
      <c r="FK703" s="47"/>
      <c r="FL703" s="47"/>
      <c r="FM703" s="47"/>
      <c r="FN703" s="47"/>
      <c r="FO703" s="47"/>
      <c r="FP703" s="47"/>
      <c r="FQ703" s="47"/>
      <c r="FR703" s="47"/>
      <c r="FS703" s="47"/>
      <c r="FT703" s="47"/>
    </row>
    <row r="704" spans="1:176" ht="15" customHeight="1">
      <c r="A704" s="47">
        <v>701</v>
      </c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7"/>
      <c r="BX704" s="47"/>
      <c r="BY704" s="47"/>
      <c r="BZ704" s="47"/>
      <c r="CA704" s="47"/>
      <c r="CB704" s="47"/>
      <c r="CC704" s="47"/>
      <c r="CD704" s="47"/>
      <c r="CE704" s="47"/>
      <c r="CF704" s="47"/>
      <c r="CG704" s="47"/>
      <c r="CH704" s="47"/>
      <c r="CI704" s="47"/>
      <c r="CJ704" s="47"/>
      <c r="CK704" s="47"/>
      <c r="CL704" s="47"/>
      <c r="CM704" s="47"/>
      <c r="CN704" s="47"/>
      <c r="CO704" s="47"/>
      <c r="CP704" s="47"/>
      <c r="CQ704" s="47"/>
      <c r="CR704" s="47"/>
      <c r="CS704" s="47"/>
      <c r="CT704" s="47"/>
      <c r="CU704" s="47"/>
      <c r="CV704" s="47"/>
      <c r="CW704" s="47"/>
      <c r="CX704" s="47"/>
      <c r="CY704" s="47"/>
      <c r="CZ704" s="47"/>
      <c r="DA704" s="47"/>
      <c r="DB704" s="47"/>
      <c r="DC704" s="47"/>
      <c r="DD704" s="47"/>
      <c r="DE704" s="47"/>
      <c r="DF704" s="47"/>
      <c r="DG704" s="47"/>
      <c r="DH704" s="47"/>
      <c r="DI704" s="47"/>
      <c r="DJ704" s="47"/>
      <c r="DK704" s="47"/>
      <c r="DL704" s="47"/>
      <c r="DM704" s="47"/>
      <c r="DN704" s="47"/>
      <c r="DO704" s="47"/>
      <c r="DP704" s="47"/>
      <c r="DQ704" s="47"/>
      <c r="DR704" s="47"/>
      <c r="DS704" s="47"/>
      <c r="DT704" s="47"/>
      <c r="DU704" s="47"/>
      <c r="DV704" s="47"/>
      <c r="DW704" s="47"/>
      <c r="DX704" s="47"/>
      <c r="DY704" s="47"/>
      <c r="DZ704" s="47"/>
      <c r="EA704" s="47"/>
      <c r="EB704" s="47"/>
      <c r="EC704" s="47"/>
      <c r="ED704" s="47"/>
      <c r="EE704" s="47"/>
      <c r="EF704" s="47"/>
      <c r="EG704" s="47"/>
      <c r="EH704" s="47"/>
      <c r="EI704" s="47"/>
      <c r="EJ704" s="47"/>
      <c r="EK704" s="47"/>
      <c r="EL704" s="47"/>
      <c r="EM704" s="47"/>
      <c r="EN704" s="47"/>
      <c r="EO704" s="47"/>
      <c r="EP704" s="47"/>
      <c r="EQ704" s="47"/>
      <c r="ER704" s="47"/>
      <c r="ES704" s="47"/>
      <c r="ET704" s="47"/>
      <c r="EU704" s="47"/>
      <c r="EV704" s="47"/>
      <c r="EW704" s="47"/>
      <c r="EX704" s="47"/>
      <c r="EY704" s="47"/>
      <c r="EZ704" s="47"/>
      <c r="FA704" s="47"/>
      <c r="FB704" s="47"/>
      <c r="FC704" s="47"/>
      <c r="FD704" s="47"/>
      <c r="FE704" s="47"/>
      <c r="FF704" s="47"/>
      <c r="FG704" s="47"/>
      <c r="FH704" s="47"/>
      <c r="FI704" s="47"/>
      <c r="FJ704" s="47"/>
      <c r="FK704" s="47"/>
      <c r="FL704" s="47"/>
      <c r="FM704" s="47"/>
      <c r="FN704" s="47"/>
      <c r="FO704" s="47"/>
      <c r="FP704" s="47"/>
      <c r="FQ704" s="47"/>
      <c r="FR704" s="47"/>
      <c r="FS704" s="47"/>
      <c r="FT704" s="47"/>
    </row>
    <row r="705" spans="1:176" ht="15" customHeight="1">
      <c r="A705" s="47">
        <v>702</v>
      </c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7"/>
      <c r="BX705" s="47"/>
      <c r="BY705" s="47"/>
      <c r="BZ705" s="47"/>
      <c r="CA705" s="47"/>
      <c r="CB705" s="47"/>
      <c r="CC705" s="47"/>
      <c r="CD705" s="47"/>
      <c r="CE705" s="47"/>
      <c r="CF705" s="47"/>
      <c r="CG705" s="47"/>
      <c r="CH705" s="47"/>
      <c r="CI705" s="47"/>
      <c r="CJ705" s="47"/>
      <c r="CK705" s="47"/>
      <c r="CL705" s="47"/>
      <c r="CM705" s="47"/>
      <c r="CN705" s="47"/>
      <c r="CO705" s="47"/>
      <c r="CP705" s="47"/>
      <c r="CQ705" s="47"/>
      <c r="CR705" s="47"/>
      <c r="CS705" s="47"/>
      <c r="CT705" s="47"/>
      <c r="CU705" s="47"/>
      <c r="CV705" s="47"/>
      <c r="CW705" s="47"/>
      <c r="CX705" s="47"/>
      <c r="CY705" s="47"/>
      <c r="CZ705" s="47"/>
      <c r="DA705" s="47"/>
      <c r="DB705" s="47"/>
      <c r="DC705" s="47"/>
      <c r="DD705" s="47"/>
      <c r="DE705" s="47"/>
      <c r="DF705" s="47"/>
      <c r="DG705" s="47"/>
      <c r="DH705" s="47"/>
      <c r="DI705" s="47"/>
      <c r="DJ705" s="47"/>
      <c r="DK705" s="47"/>
      <c r="DL705" s="47"/>
      <c r="DM705" s="47"/>
      <c r="DN705" s="47"/>
      <c r="DO705" s="47"/>
      <c r="DP705" s="47"/>
      <c r="DQ705" s="47"/>
      <c r="DR705" s="47"/>
      <c r="DS705" s="47"/>
      <c r="DT705" s="47"/>
      <c r="DU705" s="47"/>
      <c r="DV705" s="47"/>
      <c r="DW705" s="47"/>
      <c r="DX705" s="47"/>
      <c r="DY705" s="47"/>
      <c r="DZ705" s="47"/>
      <c r="EA705" s="47"/>
      <c r="EB705" s="47"/>
      <c r="EC705" s="47"/>
      <c r="ED705" s="47"/>
      <c r="EE705" s="47"/>
      <c r="EF705" s="47"/>
      <c r="EG705" s="47"/>
      <c r="EH705" s="47"/>
      <c r="EI705" s="47"/>
      <c r="EJ705" s="47"/>
      <c r="EK705" s="47"/>
      <c r="EL705" s="47"/>
      <c r="EM705" s="47"/>
      <c r="EN705" s="47"/>
      <c r="EO705" s="47"/>
      <c r="EP705" s="47"/>
      <c r="EQ705" s="47"/>
      <c r="ER705" s="47"/>
      <c r="ES705" s="47"/>
      <c r="ET705" s="47"/>
      <c r="EU705" s="47"/>
      <c r="EV705" s="47"/>
      <c r="EW705" s="47"/>
      <c r="EX705" s="47"/>
      <c r="EY705" s="47"/>
      <c r="EZ705" s="47"/>
      <c r="FA705" s="47"/>
      <c r="FB705" s="47"/>
      <c r="FC705" s="47"/>
      <c r="FD705" s="47"/>
      <c r="FE705" s="47"/>
      <c r="FF705" s="47"/>
      <c r="FG705" s="47"/>
      <c r="FH705" s="47"/>
      <c r="FI705" s="47"/>
      <c r="FJ705" s="47"/>
      <c r="FK705" s="47"/>
      <c r="FL705" s="47"/>
      <c r="FM705" s="47"/>
      <c r="FN705" s="47"/>
      <c r="FO705" s="47"/>
      <c r="FP705" s="47"/>
      <c r="FQ705" s="47"/>
      <c r="FR705" s="47"/>
      <c r="FS705" s="47"/>
      <c r="FT705" s="47"/>
    </row>
    <row r="706" spans="1:176" ht="15" customHeight="1">
      <c r="A706" s="47">
        <v>703</v>
      </c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47"/>
      <c r="CD706" s="47"/>
      <c r="CE706" s="47"/>
      <c r="CF706" s="47"/>
      <c r="CG706" s="47"/>
      <c r="CH706" s="47"/>
      <c r="CI706" s="47"/>
      <c r="CJ706" s="47"/>
      <c r="CK706" s="47"/>
      <c r="CL706" s="47"/>
      <c r="CM706" s="47"/>
      <c r="CN706" s="47"/>
      <c r="CO706" s="47"/>
      <c r="CP706" s="47"/>
      <c r="CQ706" s="47"/>
      <c r="CR706" s="47"/>
      <c r="CS706" s="47"/>
      <c r="CT706" s="47"/>
      <c r="CU706" s="47"/>
      <c r="CV706" s="47"/>
      <c r="CW706" s="47"/>
      <c r="CX706" s="47"/>
      <c r="CY706" s="47"/>
      <c r="CZ706" s="47"/>
      <c r="DA706" s="47"/>
      <c r="DB706" s="47"/>
      <c r="DC706" s="47"/>
      <c r="DD706" s="47"/>
      <c r="DE706" s="47"/>
      <c r="DF706" s="47"/>
      <c r="DG706" s="47"/>
      <c r="DH706" s="47"/>
      <c r="DI706" s="47"/>
      <c r="DJ706" s="47"/>
      <c r="DK706" s="47"/>
      <c r="DL706" s="47"/>
      <c r="DM706" s="47"/>
      <c r="DN706" s="47"/>
      <c r="DO706" s="47"/>
      <c r="DP706" s="47"/>
      <c r="DQ706" s="47"/>
      <c r="DR706" s="47"/>
      <c r="DS706" s="47"/>
      <c r="DT706" s="47"/>
      <c r="DU706" s="47"/>
      <c r="DV706" s="47"/>
      <c r="DW706" s="47"/>
      <c r="DX706" s="47"/>
      <c r="DY706" s="47"/>
      <c r="DZ706" s="47"/>
      <c r="EA706" s="47"/>
      <c r="EB706" s="47"/>
      <c r="EC706" s="47"/>
      <c r="ED706" s="47"/>
      <c r="EE706" s="47"/>
      <c r="EF706" s="47"/>
      <c r="EG706" s="47"/>
      <c r="EH706" s="47"/>
      <c r="EI706" s="47"/>
      <c r="EJ706" s="47"/>
      <c r="EK706" s="47"/>
      <c r="EL706" s="47"/>
      <c r="EM706" s="47"/>
      <c r="EN706" s="47"/>
      <c r="EO706" s="47"/>
      <c r="EP706" s="47"/>
      <c r="EQ706" s="47"/>
      <c r="ER706" s="47"/>
      <c r="ES706" s="47"/>
      <c r="ET706" s="47"/>
      <c r="EU706" s="47"/>
      <c r="EV706" s="47"/>
      <c r="EW706" s="47"/>
      <c r="EX706" s="47"/>
      <c r="EY706" s="47"/>
      <c r="EZ706" s="47"/>
      <c r="FA706" s="47"/>
      <c r="FB706" s="47"/>
      <c r="FC706" s="47"/>
      <c r="FD706" s="47"/>
      <c r="FE706" s="47"/>
      <c r="FF706" s="47"/>
      <c r="FG706" s="47"/>
      <c r="FH706" s="47"/>
      <c r="FI706" s="47"/>
      <c r="FJ706" s="47"/>
      <c r="FK706" s="47"/>
      <c r="FL706" s="47"/>
      <c r="FM706" s="47"/>
      <c r="FN706" s="47"/>
      <c r="FO706" s="47"/>
      <c r="FP706" s="47"/>
      <c r="FQ706" s="47"/>
      <c r="FR706" s="47"/>
      <c r="FS706" s="47"/>
      <c r="FT706" s="47"/>
    </row>
    <row r="707" spans="1:176" ht="15" customHeight="1">
      <c r="A707" s="47">
        <v>704</v>
      </c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7"/>
      <c r="BX707" s="47"/>
      <c r="BY707" s="47"/>
      <c r="BZ707" s="47"/>
      <c r="CA707" s="47"/>
      <c r="CB707" s="47"/>
      <c r="CC707" s="47"/>
      <c r="CD707" s="47"/>
      <c r="CE707" s="47"/>
      <c r="CF707" s="47"/>
      <c r="CG707" s="47"/>
      <c r="CH707" s="47"/>
      <c r="CI707" s="47"/>
      <c r="CJ707" s="47"/>
      <c r="CK707" s="47"/>
      <c r="CL707" s="47"/>
      <c r="CM707" s="47"/>
      <c r="CN707" s="47"/>
      <c r="CO707" s="47"/>
      <c r="CP707" s="47"/>
      <c r="CQ707" s="47"/>
      <c r="CR707" s="47"/>
      <c r="CS707" s="47"/>
      <c r="CT707" s="47"/>
      <c r="CU707" s="47"/>
      <c r="CV707" s="47"/>
      <c r="CW707" s="47"/>
      <c r="CX707" s="47"/>
      <c r="CY707" s="47"/>
      <c r="CZ707" s="47"/>
      <c r="DA707" s="47"/>
      <c r="DB707" s="47"/>
      <c r="DC707" s="47"/>
      <c r="DD707" s="47"/>
      <c r="DE707" s="47"/>
      <c r="DF707" s="47"/>
      <c r="DG707" s="47"/>
      <c r="DH707" s="47"/>
      <c r="DI707" s="47"/>
      <c r="DJ707" s="47"/>
      <c r="DK707" s="47"/>
      <c r="DL707" s="47"/>
      <c r="DM707" s="47"/>
      <c r="DN707" s="47"/>
      <c r="DO707" s="47"/>
      <c r="DP707" s="47"/>
      <c r="DQ707" s="47"/>
      <c r="DR707" s="47"/>
      <c r="DS707" s="47"/>
      <c r="DT707" s="47"/>
      <c r="DU707" s="47"/>
      <c r="DV707" s="47"/>
      <c r="DW707" s="47"/>
      <c r="DX707" s="47"/>
      <c r="DY707" s="47"/>
      <c r="DZ707" s="47"/>
      <c r="EA707" s="47"/>
      <c r="EB707" s="47"/>
      <c r="EC707" s="47"/>
      <c r="ED707" s="47"/>
      <c r="EE707" s="47"/>
      <c r="EF707" s="47"/>
      <c r="EG707" s="47"/>
      <c r="EH707" s="47"/>
      <c r="EI707" s="47"/>
      <c r="EJ707" s="47"/>
      <c r="EK707" s="47"/>
      <c r="EL707" s="47"/>
      <c r="EM707" s="47"/>
      <c r="EN707" s="47"/>
      <c r="EO707" s="47"/>
      <c r="EP707" s="47"/>
      <c r="EQ707" s="47"/>
      <c r="ER707" s="47"/>
      <c r="ES707" s="47"/>
      <c r="ET707" s="47"/>
      <c r="EU707" s="47"/>
      <c r="EV707" s="47"/>
      <c r="EW707" s="47"/>
      <c r="EX707" s="47"/>
      <c r="EY707" s="47"/>
      <c r="EZ707" s="47"/>
      <c r="FA707" s="47"/>
      <c r="FB707" s="47"/>
      <c r="FC707" s="47"/>
      <c r="FD707" s="47"/>
      <c r="FE707" s="47"/>
      <c r="FF707" s="47"/>
      <c r="FG707" s="47"/>
      <c r="FH707" s="47"/>
      <c r="FI707" s="47"/>
      <c r="FJ707" s="47"/>
      <c r="FK707" s="47"/>
      <c r="FL707" s="47"/>
      <c r="FM707" s="47"/>
      <c r="FN707" s="47"/>
      <c r="FO707" s="47"/>
      <c r="FP707" s="47"/>
      <c r="FQ707" s="47"/>
      <c r="FR707" s="47"/>
      <c r="FS707" s="47"/>
      <c r="FT707" s="47"/>
    </row>
    <row r="708" spans="1:176" ht="15" customHeight="1">
      <c r="A708" s="47">
        <v>705</v>
      </c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7"/>
      <c r="BX708" s="47"/>
      <c r="BY708" s="47"/>
      <c r="BZ708" s="47"/>
      <c r="CA708" s="47"/>
      <c r="CB708" s="47"/>
      <c r="CC708" s="47"/>
      <c r="CD708" s="47"/>
      <c r="CE708" s="47"/>
      <c r="CF708" s="47"/>
      <c r="CG708" s="47"/>
      <c r="CH708" s="47"/>
      <c r="CI708" s="47"/>
      <c r="CJ708" s="47"/>
      <c r="CK708" s="47"/>
      <c r="CL708" s="47"/>
      <c r="CM708" s="47"/>
      <c r="CN708" s="47"/>
      <c r="CO708" s="47"/>
      <c r="CP708" s="47"/>
      <c r="CQ708" s="47"/>
      <c r="CR708" s="47"/>
      <c r="CS708" s="47"/>
      <c r="CT708" s="47"/>
      <c r="CU708" s="47"/>
      <c r="CV708" s="47"/>
      <c r="CW708" s="47"/>
      <c r="CX708" s="47"/>
      <c r="CY708" s="47"/>
      <c r="CZ708" s="47"/>
      <c r="DA708" s="47"/>
      <c r="DB708" s="47"/>
      <c r="DC708" s="47"/>
      <c r="DD708" s="47"/>
      <c r="DE708" s="47"/>
      <c r="DF708" s="47"/>
      <c r="DG708" s="47"/>
      <c r="DH708" s="47"/>
      <c r="DI708" s="47"/>
      <c r="DJ708" s="47"/>
      <c r="DK708" s="47"/>
      <c r="DL708" s="47"/>
      <c r="DM708" s="47"/>
      <c r="DN708" s="47"/>
      <c r="DO708" s="47"/>
      <c r="DP708" s="47"/>
      <c r="DQ708" s="47"/>
      <c r="DR708" s="47"/>
      <c r="DS708" s="47"/>
      <c r="DT708" s="47"/>
      <c r="DU708" s="47"/>
      <c r="DV708" s="47"/>
      <c r="DW708" s="47"/>
      <c r="DX708" s="47"/>
      <c r="DY708" s="47"/>
      <c r="DZ708" s="47"/>
      <c r="EA708" s="47"/>
      <c r="EB708" s="47"/>
      <c r="EC708" s="47"/>
      <c r="ED708" s="47"/>
      <c r="EE708" s="47"/>
      <c r="EF708" s="47"/>
      <c r="EG708" s="47"/>
      <c r="EH708" s="47"/>
      <c r="EI708" s="47"/>
      <c r="EJ708" s="47"/>
      <c r="EK708" s="47"/>
      <c r="EL708" s="47"/>
      <c r="EM708" s="47"/>
      <c r="EN708" s="47"/>
      <c r="EO708" s="47"/>
      <c r="EP708" s="47"/>
      <c r="EQ708" s="47"/>
      <c r="ER708" s="47"/>
      <c r="ES708" s="47"/>
      <c r="ET708" s="47"/>
      <c r="EU708" s="47"/>
      <c r="EV708" s="47"/>
      <c r="EW708" s="47"/>
      <c r="EX708" s="47"/>
      <c r="EY708" s="47"/>
      <c r="EZ708" s="47"/>
      <c r="FA708" s="47"/>
      <c r="FB708" s="47"/>
      <c r="FC708" s="47"/>
      <c r="FD708" s="47"/>
      <c r="FE708" s="47"/>
      <c r="FF708" s="47"/>
      <c r="FG708" s="47"/>
      <c r="FH708" s="47"/>
      <c r="FI708" s="47"/>
      <c r="FJ708" s="47"/>
      <c r="FK708" s="47"/>
      <c r="FL708" s="47"/>
      <c r="FM708" s="47"/>
      <c r="FN708" s="47"/>
      <c r="FO708" s="47"/>
      <c r="FP708" s="47"/>
      <c r="FQ708" s="47"/>
      <c r="FR708" s="47"/>
      <c r="FS708" s="47"/>
      <c r="FT708" s="47"/>
    </row>
    <row r="709" spans="1:176" ht="15" customHeight="1">
      <c r="A709" s="47">
        <v>706</v>
      </c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7"/>
      <c r="BX709" s="47"/>
      <c r="BY709" s="47"/>
      <c r="BZ709" s="47"/>
      <c r="CA709" s="47"/>
      <c r="CB709" s="47"/>
      <c r="CC709" s="47"/>
      <c r="CD709" s="47"/>
      <c r="CE709" s="47"/>
      <c r="CF709" s="47"/>
      <c r="CG709" s="47"/>
      <c r="CH709" s="47"/>
      <c r="CI709" s="47"/>
      <c r="CJ709" s="47"/>
      <c r="CK709" s="47"/>
      <c r="CL709" s="47"/>
      <c r="CM709" s="47"/>
      <c r="CN709" s="47"/>
      <c r="CO709" s="47"/>
      <c r="CP709" s="47"/>
      <c r="CQ709" s="47"/>
      <c r="CR709" s="47"/>
      <c r="CS709" s="47"/>
      <c r="CT709" s="47"/>
      <c r="CU709" s="47"/>
      <c r="CV709" s="47"/>
      <c r="CW709" s="47"/>
      <c r="CX709" s="47"/>
      <c r="CY709" s="47"/>
      <c r="CZ709" s="47"/>
      <c r="DA709" s="47"/>
      <c r="DB709" s="47"/>
      <c r="DC709" s="47"/>
      <c r="DD709" s="47"/>
      <c r="DE709" s="47"/>
      <c r="DF709" s="47"/>
      <c r="DG709" s="47"/>
      <c r="DH709" s="47"/>
      <c r="DI709" s="47"/>
      <c r="DJ709" s="47"/>
      <c r="DK709" s="47"/>
      <c r="DL709" s="47"/>
      <c r="DM709" s="47"/>
      <c r="DN709" s="47"/>
      <c r="DO709" s="47"/>
      <c r="DP709" s="47"/>
      <c r="DQ709" s="47"/>
      <c r="DR709" s="47"/>
      <c r="DS709" s="47"/>
      <c r="DT709" s="47"/>
      <c r="DU709" s="47"/>
      <c r="DV709" s="47"/>
      <c r="DW709" s="47"/>
      <c r="DX709" s="47"/>
      <c r="DY709" s="47"/>
      <c r="DZ709" s="47"/>
      <c r="EA709" s="47"/>
      <c r="EB709" s="47"/>
      <c r="EC709" s="47"/>
      <c r="ED709" s="47"/>
      <c r="EE709" s="47"/>
      <c r="EF709" s="47"/>
      <c r="EG709" s="47"/>
      <c r="EH709" s="47"/>
      <c r="EI709" s="47"/>
      <c r="EJ709" s="47"/>
      <c r="EK709" s="47"/>
      <c r="EL709" s="47"/>
      <c r="EM709" s="47"/>
      <c r="EN709" s="47"/>
      <c r="EO709" s="47"/>
      <c r="EP709" s="47"/>
      <c r="EQ709" s="47"/>
      <c r="ER709" s="47"/>
      <c r="ES709" s="47"/>
      <c r="ET709" s="47"/>
      <c r="EU709" s="47"/>
      <c r="EV709" s="47"/>
      <c r="EW709" s="47"/>
      <c r="EX709" s="47"/>
      <c r="EY709" s="47"/>
      <c r="EZ709" s="47"/>
      <c r="FA709" s="47"/>
      <c r="FB709" s="47"/>
      <c r="FC709" s="47"/>
      <c r="FD709" s="47"/>
      <c r="FE709" s="47"/>
      <c r="FF709" s="47"/>
      <c r="FG709" s="47"/>
      <c r="FH709" s="47"/>
      <c r="FI709" s="47"/>
      <c r="FJ709" s="47"/>
      <c r="FK709" s="47"/>
      <c r="FL709" s="47"/>
      <c r="FM709" s="47"/>
      <c r="FN709" s="47"/>
      <c r="FO709" s="47"/>
      <c r="FP709" s="47"/>
      <c r="FQ709" s="47"/>
      <c r="FR709" s="47"/>
      <c r="FS709" s="47"/>
      <c r="FT709" s="47"/>
    </row>
    <row r="710" spans="1:176" ht="15" customHeight="1">
      <c r="A710" s="47">
        <v>707</v>
      </c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7"/>
      <c r="BX710" s="47"/>
      <c r="BY710" s="47"/>
      <c r="BZ710" s="47"/>
      <c r="CA710" s="47"/>
      <c r="CB710" s="47"/>
      <c r="CC710" s="47"/>
      <c r="CD710" s="47"/>
      <c r="CE710" s="47"/>
      <c r="CF710" s="47"/>
      <c r="CG710" s="47"/>
      <c r="CH710" s="47"/>
      <c r="CI710" s="47"/>
      <c r="CJ710" s="47"/>
      <c r="CK710" s="47"/>
      <c r="CL710" s="47"/>
      <c r="CM710" s="47"/>
      <c r="CN710" s="47"/>
      <c r="CO710" s="47"/>
      <c r="CP710" s="47"/>
      <c r="CQ710" s="47"/>
      <c r="CR710" s="47"/>
      <c r="CS710" s="47"/>
      <c r="CT710" s="47"/>
      <c r="CU710" s="47"/>
      <c r="CV710" s="47"/>
      <c r="CW710" s="47"/>
      <c r="CX710" s="47"/>
      <c r="CY710" s="47"/>
      <c r="CZ710" s="47"/>
      <c r="DA710" s="47"/>
      <c r="DB710" s="47"/>
      <c r="DC710" s="47"/>
      <c r="DD710" s="47"/>
      <c r="DE710" s="47"/>
      <c r="DF710" s="47"/>
      <c r="DG710" s="47"/>
      <c r="DH710" s="47"/>
      <c r="DI710" s="47"/>
      <c r="DJ710" s="47"/>
      <c r="DK710" s="47"/>
      <c r="DL710" s="47"/>
      <c r="DM710" s="47"/>
      <c r="DN710" s="47"/>
      <c r="DO710" s="47"/>
      <c r="DP710" s="47"/>
      <c r="DQ710" s="47"/>
      <c r="DR710" s="47"/>
      <c r="DS710" s="47"/>
      <c r="DT710" s="47"/>
      <c r="DU710" s="47"/>
      <c r="DV710" s="47"/>
      <c r="DW710" s="47"/>
      <c r="DX710" s="47"/>
      <c r="DY710" s="47"/>
      <c r="DZ710" s="47"/>
      <c r="EA710" s="47"/>
      <c r="EB710" s="47"/>
      <c r="EC710" s="47"/>
      <c r="ED710" s="47"/>
      <c r="EE710" s="47"/>
      <c r="EF710" s="47"/>
      <c r="EG710" s="47"/>
      <c r="EH710" s="47"/>
      <c r="EI710" s="47"/>
      <c r="EJ710" s="47"/>
      <c r="EK710" s="47"/>
      <c r="EL710" s="47"/>
      <c r="EM710" s="47"/>
      <c r="EN710" s="47"/>
      <c r="EO710" s="47"/>
      <c r="EP710" s="47"/>
      <c r="EQ710" s="47"/>
      <c r="ER710" s="47"/>
      <c r="ES710" s="47"/>
      <c r="ET710" s="47"/>
      <c r="EU710" s="47"/>
      <c r="EV710" s="47"/>
      <c r="EW710" s="47"/>
      <c r="EX710" s="47"/>
      <c r="EY710" s="47"/>
      <c r="EZ710" s="47"/>
      <c r="FA710" s="47"/>
      <c r="FB710" s="47"/>
      <c r="FC710" s="47"/>
      <c r="FD710" s="47"/>
      <c r="FE710" s="47"/>
      <c r="FF710" s="47"/>
      <c r="FG710" s="47"/>
      <c r="FH710" s="47"/>
      <c r="FI710" s="47"/>
      <c r="FJ710" s="47"/>
      <c r="FK710" s="47"/>
      <c r="FL710" s="47"/>
      <c r="FM710" s="47"/>
      <c r="FN710" s="47"/>
      <c r="FO710" s="47"/>
      <c r="FP710" s="47"/>
      <c r="FQ710" s="47"/>
      <c r="FR710" s="47"/>
      <c r="FS710" s="47"/>
      <c r="FT710" s="47"/>
    </row>
    <row r="711" spans="1:176" ht="15" customHeight="1">
      <c r="A711" s="47">
        <v>708</v>
      </c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7"/>
      <c r="BX711" s="47"/>
      <c r="BY711" s="47"/>
      <c r="BZ711" s="47"/>
      <c r="CA711" s="47"/>
      <c r="CB711" s="47"/>
      <c r="CC711" s="47"/>
      <c r="CD711" s="47"/>
      <c r="CE711" s="47"/>
      <c r="CF711" s="47"/>
      <c r="CG711" s="47"/>
      <c r="CH711" s="47"/>
      <c r="CI711" s="47"/>
      <c r="CJ711" s="47"/>
      <c r="CK711" s="47"/>
      <c r="CL711" s="47"/>
      <c r="CM711" s="47"/>
      <c r="CN711" s="47"/>
      <c r="CO711" s="47"/>
      <c r="CP711" s="47"/>
      <c r="CQ711" s="47"/>
      <c r="CR711" s="47"/>
      <c r="CS711" s="47"/>
      <c r="CT711" s="47"/>
      <c r="CU711" s="47"/>
      <c r="CV711" s="47"/>
      <c r="CW711" s="47"/>
      <c r="CX711" s="47"/>
      <c r="CY711" s="47"/>
      <c r="CZ711" s="47"/>
      <c r="DA711" s="47"/>
      <c r="DB711" s="47"/>
      <c r="DC711" s="47"/>
      <c r="DD711" s="47"/>
      <c r="DE711" s="47"/>
      <c r="DF711" s="47"/>
      <c r="DG711" s="47"/>
      <c r="DH711" s="47"/>
      <c r="DI711" s="47"/>
      <c r="DJ711" s="47"/>
      <c r="DK711" s="47"/>
      <c r="DL711" s="47"/>
      <c r="DM711" s="47"/>
      <c r="DN711" s="47"/>
      <c r="DO711" s="47"/>
      <c r="DP711" s="47"/>
      <c r="DQ711" s="47"/>
      <c r="DR711" s="47"/>
      <c r="DS711" s="47"/>
      <c r="DT711" s="47"/>
      <c r="DU711" s="47"/>
      <c r="DV711" s="47"/>
      <c r="DW711" s="47"/>
      <c r="DX711" s="47"/>
      <c r="DY711" s="47"/>
      <c r="DZ711" s="47"/>
      <c r="EA711" s="47"/>
      <c r="EB711" s="47"/>
      <c r="EC711" s="47"/>
      <c r="ED711" s="47"/>
      <c r="EE711" s="47"/>
      <c r="EF711" s="47"/>
      <c r="EG711" s="47"/>
      <c r="EH711" s="47"/>
      <c r="EI711" s="47"/>
      <c r="EJ711" s="47"/>
      <c r="EK711" s="47"/>
      <c r="EL711" s="47"/>
      <c r="EM711" s="47"/>
      <c r="EN711" s="47"/>
      <c r="EO711" s="47"/>
      <c r="EP711" s="47"/>
      <c r="EQ711" s="47"/>
      <c r="ER711" s="47"/>
      <c r="ES711" s="47"/>
      <c r="ET711" s="47"/>
      <c r="EU711" s="47"/>
      <c r="EV711" s="47"/>
      <c r="EW711" s="47"/>
      <c r="EX711" s="47"/>
      <c r="EY711" s="47"/>
      <c r="EZ711" s="47"/>
      <c r="FA711" s="47"/>
      <c r="FB711" s="47"/>
      <c r="FC711" s="47"/>
      <c r="FD711" s="47"/>
      <c r="FE711" s="47"/>
      <c r="FF711" s="47"/>
      <c r="FG711" s="47"/>
      <c r="FH711" s="47"/>
      <c r="FI711" s="47"/>
      <c r="FJ711" s="47"/>
      <c r="FK711" s="47"/>
      <c r="FL711" s="47"/>
      <c r="FM711" s="47"/>
      <c r="FN711" s="47"/>
      <c r="FO711" s="47"/>
      <c r="FP711" s="47"/>
      <c r="FQ711" s="47"/>
      <c r="FR711" s="47"/>
      <c r="FS711" s="47"/>
      <c r="FT711" s="47"/>
    </row>
    <row r="712" spans="1:176" ht="15" customHeight="1">
      <c r="A712" s="47">
        <v>709</v>
      </c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7"/>
      <c r="BX712" s="47"/>
      <c r="BY712" s="47"/>
      <c r="BZ712" s="47"/>
      <c r="CA712" s="47"/>
      <c r="CB712" s="47"/>
      <c r="CC712" s="47"/>
      <c r="CD712" s="47"/>
      <c r="CE712" s="47"/>
      <c r="CF712" s="47"/>
      <c r="CG712" s="47"/>
      <c r="CH712" s="47"/>
      <c r="CI712" s="47"/>
      <c r="CJ712" s="47"/>
      <c r="CK712" s="47"/>
      <c r="CL712" s="47"/>
      <c r="CM712" s="47"/>
      <c r="CN712" s="47"/>
      <c r="CO712" s="47"/>
      <c r="CP712" s="47"/>
      <c r="CQ712" s="47"/>
      <c r="CR712" s="47"/>
      <c r="CS712" s="47"/>
      <c r="CT712" s="47"/>
      <c r="CU712" s="47"/>
      <c r="CV712" s="47"/>
      <c r="CW712" s="47"/>
      <c r="CX712" s="47"/>
      <c r="CY712" s="47"/>
      <c r="CZ712" s="47"/>
      <c r="DA712" s="47"/>
      <c r="DB712" s="47"/>
      <c r="DC712" s="47"/>
      <c r="DD712" s="47"/>
      <c r="DE712" s="47"/>
      <c r="DF712" s="47"/>
      <c r="DG712" s="47"/>
      <c r="DH712" s="47"/>
      <c r="DI712" s="47"/>
      <c r="DJ712" s="47"/>
      <c r="DK712" s="47"/>
      <c r="DL712" s="47"/>
      <c r="DM712" s="47"/>
      <c r="DN712" s="47"/>
      <c r="DO712" s="47"/>
      <c r="DP712" s="47"/>
      <c r="DQ712" s="47"/>
      <c r="DR712" s="47"/>
      <c r="DS712" s="47"/>
      <c r="DT712" s="47"/>
      <c r="DU712" s="47"/>
      <c r="DV712" s="47"/>
      <c r="DW712" s="47"/>
      <c r="DX712" s="47"/>
      <c r="DY712" s="47"/>
      <c r="DZ712" s="47"/>
      <c r="EA712" s="47"/>
      <c r="EB712" s="47"/>
      <c r="EC712" s="47"/>
      <c r="ED712" s="47"/>
      <c r="EE712" s="47"/>
      <c r="EF712" s="47"/>
      <c r="EG712" s="47"/>
      <c r="EH712" s="47"/>
      <c r="EI712" s="47"/>
      <c r="EJ712" s="47"/>
      <c r="EK712" s="47"/>
      <c r="EL712" s="47"/>
      <c r="EM712" s="47"/>
      <c r="EN712" s="47"/>
      <c r="EO712" s="47"/>
      <c r="EP712" s="47"/>
      <c r="EQ712" s="47"/>
      <c r="ER712" s="47"/>
      <c r="ES712" s="47"/>
      <c r="ET712" s="47"/>
      <c r="EU712" s="47"/>
      <c r="EV712" s="47"/>
      <c r="EW712" s="47"/>
      <c r="EX712" s="47"/>
      <c r="EY712" s="47"/>
      <c r="EZ712" s="47"/>
      <c r="FA712" s="47"/>
      <c r="FB712" s="47"/>
      <c r="FC712" s="47"/>
      <c r="FD712" s="47"/>
      <c r="FE712" s="47"/>
      <c r="FF712" s="47"/>
      <c r="FG712" s="47"/>
      <c r="FH712" s="47"/>
      <c r="FI712" s="47"/>
      <c r="FJ712" s="47"/>
      <c r="FK712" s="47"/>
      <c r="FL712" s="47"/>
      <c r="FM712" s="47"/>
      <c r="FN712" s="47"/>
      <c r="FO712" s="47"/>
      <c r="FP712" s="47"/>
      <c r="FQ712" s="47"/>
      <c r="FR712" s="47"/>
      <c r="FS712" s="47"/>
      <c r="FT712" s="47"/>
    </row>
    <row r="713" spans="1:176" ht="15" customHeight="1">
      <c r="A713" s="47">
        <v>710</v>
      </c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7"/>
      <c r="BX713" s="47"/>
      <c r="BY713" s="47"/>
      <c r="BZ713" s="47"/>
      <c r="CA713" s="47"/>
      <c r="CB713" s="47"/>
      <c r="CC713" s="47"/>
      <c r="CD713" s="47"/>
      <c r="CE713" s="47"/>
      <c r="CF713" s="47"/>
      <c r="CG713" s="47"/>
      <c r="CH713" s="47"/>
      <c r="CI713" s="47"/>
      <c r="CJ713" s="47"/>
      <c r="CK713" s="47"/>
      <c r="CL713" s="47"/>
      <c r="CM713" s="47"/>
      <c r="CN713" s="47"/>
      <c r="CO713" s="47"/>
      <c r="CP713" s="47"/>
      <c r="CQ713" s="47"/>
      <c r="CR713" s="47"/>
      <c r="CS713" s="47"/>
      <c r="CT713" s="47"/>
      <c r="CU713" s="47"/>
      <c r="CV713" s="47"/>
      <c r="CW713" s="47"/>
      <c r="CX713" s="47"/>
      <c r="CY713" s="47"/>
      <c r="CZ713" s="47"/>
      <c r="DA713" s="47"/>
      <c r="DB713" s="47"/>
      <c r="DC713" s="47"/>
      <c r="DD713" s="47"/>
      <c r="DE713" s="47"/>
      <c r="DF713" s="47"/>
      <c r="DG713" s="47"/>
      <c r="DH713" s="47"/>
      <c r="DI713" s="47"/>
      <c r="DJ713" s="47"/>
      <c r="DK713" s="47"/>
      <c r="DL713" s="47"/>
      <c r="DM713" s="47"/>
      <c r="DN713" s="47"/>
      <c r="DO713" s="47"/>
      <c r="DP713" s="47"/>
      <c r="DQ713" s="47"/>
      <c r="DR713" s="47"/>
      <c r="DS713" s="47"/>
      <c r="DT713" s="47"/>
      <c r="DU713" s="47"/>
      <c r="DV713" s="47"/>
      <c r="DW713" s="47"/>
      <c r="DX713" s="47"/>
      <c r="DY713" s="47"/>
      <c r="DZ713" s="47"/>
      <c r="EA713" s="47"/>
      <c r="EB713" s="47"/>
      <c r="EC713" s="47"/>
      <c r="ED713" s="47"/>
      <c r="EE713" s="47"/>
      <c r="EF713" s="47"/>
      <c r="EG713" s="47"/>
      <c r="EH713" s="47"/>
      <c r="EI713" s="47"/>
      <c r="EJ713" s="47"/>
      <c r="EK713" s="47"/>
      <c r="EL713" s="47"/>
      <c r="EM713" s="47"/>
      <c r="EN713" s="47"/>
      <c r="EO713" s="47"/>
      <c r="EP713" s="47"/>
      <c r="EQ713" s="47"/>
      <c r="ER713" s="47"/>
      <c r="ES713" s="47"/>
      <c r="ET713" s="47"/>
      <c r="EU713" s="47"/>
      <c r="EV713" s="47"/>
      <c r="EW713" s="47"/>
      <c r="EX713" s="47"/>
      <c r="EY713" s="47"/>
      <c r="EZ713" s="47"/>
      <c r="FA713" s="47"/>
      <c r="FB713" s="47"/>
      <c r="FC713" s="47"/>
      <c r="FD713" s="47"/>
      <c r="FE713" s="47"/>
      <c r="FF713" s="47"/>
      <c r="FG713" s="47"/>
      <c r="FH713" s="47"/>
      <c r="FI713" s="47"/>
      <c r="FJ713" s="47"/>
      <c r="FK713" s="47"/>
      <c r="FL713" s="47"/>
      <c r="FM713" s="47"/>
      <c r="FN713" s="47"/>
      <c r="FO713" s="47"/>
      <c r="FP713" s="47"/>
      <c r="FQ713" s="47"/>
      <c r="FR713" s="47"/>
      <c r="FS713" s="47"/>
      <c r="FT713" s="47"/>
    </row>
    <row r="714" spans="1:176" ht="15" customHeight="1">
      <c r="A714" s="47">
        <v>711</v>
      </c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7"/>
      <c r="BX714" s="47"/>
      <c r="BY714" s="47"/>
      <c r="BZ714" s="47"/>
      <c r="CA714" s="47"/>
      <c r="CB714" s="47"/>
      <c r="CC714" s="47"/>
      <c r="CD714" s="47"/>
      <c r="CE714" s="47"/>
      <c r="CF714" s="47"/>
      <c r="CG714" s="47"/>
      <c r="CH714" s="47"/>
      <c r="CI714" s="47"/>
      <c r="CJ714" s="47"/>
      <c r="CK714" s="47"/>
      <c r="CL714" s="47"/>
      <c r="CM714" s="47"/>
      <c r="CN714" s="47"/>
      <c r="CO714" s="47"/>
      <c r="CP714" s="47"/>
      <c r="CQ714" s="47"/>
      <c r="CR714" s="47"/>
      <c r="CS714" s="47"/>
      <c r="CT714" s="47"/>
      <c r="CU714" s="47"/>
      <c r="CV714" s="47"/>
      <c r="CW714" s="47"/>
      <c r="CX714" s="47"/>
      <c r="CY714" s="47"/>
      <c r="CZ714" s="47"/>
      <c r="DA714" s="47"/>
      <c r="DB714" s="47"/>
      <c r="DC714" s="47"/>
      <c r="DD714" s="47"/>
      <c r="DE714" s="47"/>
      <c r="DF714" s="47"/>
      <c r="DG714" s="47"/>
      <c r="DH714" s="47"/>
      <c r="DI714" s="47"/>
      <c r="DJ714" s="47"/>
      <c r="DK714" s="47"/>
      <c r="DL714" s="47"/>
      <c r="DM714" s="47"/>
      <c r="DN714" s="47"/>
      <c r="DO714" s="47"/>
      <c r="DP714" s="47"/>
      <c r="DQ714" s="47"/>
      <c r="DR714" s="47"/>
      <c r="DS714" s="47"/>
      <c r="DT714" s="47"/>
      <c r="DU714" s="47"/>
      <c r="DV714" s="47"/>
      <c r="DW714" s="47"/>
      <c r="DX714" s="47"/>
      <c r="DY714" s="47"/>
      <c r="DZ714" s="47"/>
      <c r="EA714" s="47"/>
      <c r="EB714" s="47"/>
      <c r="EC714" s="47"/>
      <c r="ED714" s="47"/>
      <c r="EE714" s="47"/>
      <c r="EF714" s="47"/>
      <c r="EG714" s="47"/>
      <c r="EH714" s="47"/>
      <c r="EI714" s="47"/>
      <c r="EJ714" s="47"/>
      <c r="EK714" s="47"/>
      <c r="EL714" s="47"/>
      <c r="EM714" s="47"/>
      <c r="EN714" s="47"/>
      <c r="EO714" s="47"/>
      <c r="EP714" s="47"/>
      <c r="EQ714" s="47"/>
      <c r="ER714" s="47"/>
      <c r="ES714" s="47"/>
      <c r="ET714" s="47"/>
      <c r="EU714" s="47"/>
      <c r="EV714" s="47"/>
      <c r="EW714" s="47"/>
      <c r="EX714" s="47"/>
      <c r="EY714" s="47"/>
      <c r="EZ714" s="47"/>
      <c r="FA714" s="47"/>
      <c r="FB714" s="47"/>
      <c r="FC714" s="47"/>
      <c r="FD714" s="47"/>
      <c r="FE714" s="47"/>
      <c r="FF714" s="47"/>
      <c r="FG714" s="47"/>
      <c r="FH714" s="47"/>
      <c r="FI714" s="47"/>
      <c r="FJ714" s="47"/>
      <c r="FK714" s="47"/>
      <c r="FL714" s="47"/>
      <c r="FM714" s="47"/>
      <c r="FN714" s="47"/>
      <c r="FO714" s="47"/>
      <c r="FP714" s="47"/>
      <c r="FQ714" s="47"/>
      <c r="FR714" s="47"/>
      <c r="FS714" s="47"/>
      <c r="FT714" s="47"/>
    </row>
    <row r="715" spans="1:176" ht="15" customHeight="1">
      <c r="A715" s="47">
        <v>712</v>
      </c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7"/>
      <c r="BX715" s="47"/>
      <c r="BY715" s="47"/>
      <c r="BZ715" s="47"/>
      <c r="CA715" s="47"/>
      <c r="CB715" s="47"/>
      <c r="CC715" s="47"/>
      <c r="CD715" s="47"/>
      <c r="CE715" s="47"/>
      <c r="CF715" s="47"/>
      <c r="CG715" s="47"/>
      <c r="CH715" s="47"/>
      <c r="CI715" s="47"/>
      <c r="CJ715" s="47"/>
      <c r="CK715" s="47"/>
      <c r="CL715" s="47"/>
      <c r="CM715" s="47"/>
      <c r="CN715" s="47"/>
      <c r="CO715" s="47"/>
      <c r="CP715" s="47"/>
      <c r="CQ715" s="47"/>
      <c r="CR715" s="47"/>
      <c r="CS715" s="47"/>
      <c r="CT715" s="47"/>
      <c r="CU715" s="47"/>
      <c r="CV715" s="47"/>
      <c r="CW715" s="47"/>
      <c r="CX715" s="47"/>
      <c r="CY715" s="47"/>
      <c r="CZ715" s="47"/>
      <c r="DA715" s="47"/>
      <c r="DB715" s="47"/>
      <c r="DC715" s="47"/>
      <c r="DD715" s="47"/>
      <c r="DE715" s="47"/>
      <c r="DF715" s="47"/>
      <c r="DG715" s="47"/>
      <c r="DH715" s="47"/>
      <c r="DI715" s="47"/>
      <c r="DJ715" s="47"/>
      <c r="DK715" s="47"/>
      <c r="DL715" s="47"/>
      <c r="DM715" s="47"/>
      <c r="DN715" s="47"/>
      <c r="DO715" s="47"/>
      <c r="DP715" s="47"/>
      <c r="DQ715" s="47"/>
      <c r="DR715" s="47"/>
      <c r="DS715" s="47"/>
      <c r="DT715" s="47"/>
      <c r="DU715" s="47"/>
      <c r="DV715" s="47"/>
      <c r="DW715" s="47"/>
      <c r="DX715" s="47"/>
      <c r="DY715" s="47"/>
      <c r="DZ715" s="47"/>
      <c r="EA715" s="47"/>
      <c r="EB715" s="47"/>
      <c r="EC715" s="47"/>
      <c r="ED715" s="47"/>
      <c r="EE715" s="47"/>
      <c r="EF715" s="47"/>
      <c r="EG715" s="47"/>
      <c r="EH715" s="47"/>
      <c r="EI715" s="47"/>
      <c r="EJ715" s="47"/>
      <c r="EK715" s="47"/>
      <c r="EL715" s="47"/>
      <c r="EM715" s="47"/>
      <c r="EN715" s="47"/>
      <c r="EO715" s="47"/>
      <c r="EP715" s="47"/>
      <c r="EQ715" s="47"/>
      <c r="ER715" s="47"/>
      <c r="ES715" s="47"/>
      <c r="ET715" s="47"/>
      <c r="EU715" s="47"/>
      <c r="EV715" s="47"/>
      <c r="EW715" s="47"/>
      <c r="EX715" s="47"/>
      <c r="EY715" s="47"/>
      <c r="EZ715" s="47"/>
      <c r="FA715" s="47"/>
      <c r="FB715" s="47"/>
      <c r="FC715" s="47"/>
      <c r="FD715" s="47"/>
      <c r="FE715" s="47"/>
      <c r="FF715" s="47"/>
      <c r="FG715" s="47"/>
      <c r="FH715" s="47"/>
      <c r="FI715" s="47"/>
      <c r="FJ715" s="47"/>
      <c r="FK715" s="47"/>
      <c r="FL715" s="47"/>
      <c r="FM715" s="47"/>
      <c r="FN715" s="47"/>
      <c r="FO715" s="47"/>
      <c r="FP715" s="47"/>
      <c r="FQ715" s="47"/>
      <c r="FR715" s="47"/>
      <c r="FS715" s="47"/>
      <c r="FT715" s="47"/>
    </row>
    <row r="716" spans="1:176" ht="15" customHeight="1">
      <c r="A716" s="47">
        <v>713</v>
      </c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7"/>
      <c r="BX716" s="47"/>
      <c r="BY716" s="47"/>
      <c r="BZ716" s="47"/>
      <c r="CA716" s="47"/>
      <c r="CB716" s="47"/>
      <c r="CC716" s="47"/>
      <c r="CD716" s="47"/>
      <c r="CE716" s="47"/>
      <c r="CF716" s="47"/>
      <c r="CG716" s="47"/>
      <c r="CH716" s="47"/>
      <c r="CI716" s="47"/>
      <c r="CJ716" s="47"/>
      <c r="CK716" s="47"/>
      <c r="CL716" s="47"/>
      <c r="CM716" s="47"/>
      <c r="CN716" s="47"/>
      <c r="CO716" s="47"/>
      <c r="CP716" s="47"/>
      <c r="CQ716" s="47"/>
      <c r="CR716" s="47"/>
      <c r="CS716" s="47"/>
      <c r="CT716" s="47"/>
      <c r="CU716" s="47"/>
      <c r="CV716" s="47"/>
      <c r="CW716" s="47"/>
      <c r="CX716" s="47"/>
      <c r="CY716" s="47"/>
      <c r="CZ716" s="47"/>
      <c r="DA716" s="47"/>
      <c r="DB716" s="47"/>
      <c r="DC716" s="47"/>
      <c r="DD716" s="47"/>
      <c r="DE716" s="47"/>
      <c r="DF716" s="47"/>
      <c r="DG716" s="47"/>
      <c r="DH716" s="47"/>
      <c r="DI716" s="47"/>
      <c r="DJ716" s="47"/>
      <c r="DK716" s="47"/>
      <c r="DL716" s="47"/>
      <c r="DM716" s="47"/>
      <c r="DN716" s="47"/>
      <c r="DO716" s="47"/>
      <c r="DP716" s="47"/>
      <c r="DQ716" s="47"/>
      <c r="DR716" s="47"/>
      <c r="DS716" s="47"/>
      <c r="DT716" s="47"/>
      <c r="DU716" s="47"/>
      <c r="DV716" s="47"/>
      <c r="DW716" s="47"/>
      <c r="DX716" s="47"/>
      <c r="DY716" s="47"/>
      <c r="DZ716" s="47"/>
      <c r="EA716" s="47"/>
      <c r="EB716" s="47"/>
      <c r="EC716" s="47"/>
      <c r="ED716" s="47"/>
      <c r="EE716" s="47"/>
      <c r="EF716" s="47"/>
      <c r="EG716" s="47"/>
      <c r="EH716" s="47"/>
      <c r="EI716" s="47"/>
      <c r="EJ716" s="47"/>
      <c r="EK716" s="47"/>
      <c r="EL716" s="47"/>
      <c r="EM716" s="47"/>
      <c r="EN716" s="47"/>
      <c r="EO716" s="47"/>
      <c r="EP716" s="47"/>
      <c r="EQ716" s="47"/>
      <c r="ER716" s="47"/>
      <c r="ES716" s="47"/>
      <c r="ET716" s="47"/>
      <c r="EU716" s="47"/>
      <c r="EV716" s="47"/>
      <c r="EW716" s="47"/>
      <c r="EX716" s="47"/>
      <c r="EY716" s="47"/>
      <c r="EZ716" s="47"/>
      <c r="FA716" s="47"/>
      <c r="FB716" s="47"/>
      <c r="FC716" s="47"/>
      <c r="FD716" s="47"/>
      <c r="FE716" s="47"/>
      <c r="FF716" s="47"/>
      <c r="FG716" s="47"/>
      <c r="FH716" s="47"/>
      <c r="FI716" s="47"/>
      <c r="FJ716" s="47"/>
      <c r="FK716" s="47"/>
      <c r="FL716" s="47"/>
      <c r="FM716" s="47"/>
      <c r="FN716" s="47"/>
      <c r="FO716" s="47"/>
      <c r="FP716" s="47"/>
      <c r="FQ716" s="47"/>
      <c r="FR716" s="47"/>
      <c r="FS716" s="47"/>
      <c r="FT716" s="47"/>
    </row>
    <row r="717" spans="1:176" ht="15" customHeight="1">
      <c r="A717" s="47">
        <v>714</v>
      </c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7"/>
      <c r="BX717" s="47"/>
      <c r="BY717" s="47"/>
      <c r="BZ717" s="47"/>
      <c r="CA717" s="47"/>
      <c r="CB717" s="47"/>
      <c r="CC717" s="47"/>
      <c r="CD717" s="47"/>
      <c r="CE717" s="47"/>
      <c r="CF717" s="47"/>
      <c r="CG717" s="47"/>
      <c r="CH717" s="47"/>
      <c r="CI717" s="47"/>
      <c r="CJ717" s="47"/>
      <c r="CK717" s="47"/>
      <c r="CL717" s="47"/>
      <c r="CM717" s="47"/>
      <c r="CN717" s="47"/>
      <c r="CO717" s="47"/>
      <c r="CP717" s="47"/>
      <c r="CQ717" s="47"/>
      <c r="CR717" s="47"/>
      <c r="CS717" s="47"/>
      <c r="CT717" s="47"/>
      <c r="CU717" s="47"/>
      <c r="CV717" s="47"/>
      <c r="CW717" s="47"/>
      <c r="CX717" s="47"/>
      <c r="CY717" s="47"/>
      <c r="CZ717" s="47"/>
      <c r="DA717" s="47"/>
      <c r="DB717" s="47"/>
      <c r="DC717" s="47"/>
      <c r="DD717" s="47"/>
      <c r="DE717" s="47"/>
      <c r="DF717" s="47"/>
      <c r="DG717" s="47"/>
      <c r="DH717" s="47"/>
      <c r="DI717" s="47"/>
      <c r="DJ717" s="47"/>
      <c r="DK717" s="47"/>
      <c r="DL717" s="47"/>
      <c r="DM717" s="47"/>
      <c r="DN717" s="47"/>
      <c r="DO717" s="47"/>
      <c r="DP717" s="47"/>
      <c r="DQ717" s="47"/>
      <c r="DR717" s="47"/>
      <c r="DS717" s="47"/>
      <c r="DT717" s="47"/>
      <c r="DU717" s="47"/>
      <c r="DV717" s="47"/>
      <c r="DW717" s="47"/>
      <c r="DX717" s="47"/>
      <c r="DY717" s="47"/>
      <c r="DZ717" s="47"/>
      <c r="EA717" s="47"/>
      <c r="EB717" s="47"/>
      <c r="EC717" s="47"/>
      <c r="ED717" s="47"/>
      <c r="EE717" s="47"/>
      <c r="EF717" s="47"/>
      <c r="EG717" s="47"/>
      <c r="EH717" s="47"/>
      <c r="EI717" s="47"/>
      <c r="EJ717" s="47"/>
      <c r="EK717" s="47"/>
      <c r="EL717" s="47"/>
      <c r="EM717" s="47"/>
      <c r="EN717" s="47"/>
      <c r="EO717" s="47"/>
      <c r="EP717" s="47"/>
      <c r="EQ717" s="47"/>
      <c r="ER717" s="47"/>
      <c r="ES717" s="47"/>
      <c r="ET717" s="47"/>
      <c r="EU717" s="47"/>
      <c r="EV717" s="47"/>
      <c r="EW717" s="47"/>
      <c r="EX717" s="47"/>
      <c r="EY717" s="47"/>
      <c r="EZ717" s="47"/>
      <c r="FA717" s="47"/>
      <c r="FB717" s="47"/>
      <c r="FC717" s="47"/>
      <c r="FD717" s="47"/>
      <c r="FE717" s="47"/>
      <c r="FF717" s="47"/>
      <c r="FG717" s="47"/>
      <c r="FH717" s="47"/>
      <c r="FI717" s="47"/>
      <c r="FJ717" s="47"/>
      <c r="FK717" s="47"/>
      <c r="FL717" s="47"/>
      <c r="FM717" s="47"/>
      <c r="FN717" s="47"/>
      <c r="FO717" s="47"/>
      <c r="FP717" s="47"/>
      <c r="FQ717" s="47"/>
      <c r="FR717" s="47"/>
      <c r="FS717" s="47"/>
      <c r="FT717" s="47"/>
    </row>
    <row r="718" spans="1:176" ht="15" customHeight="1">
      <c r="A718" s="47">
        <v>715</v>
      </c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7"/>
      <c r="BX718" s="47"/>
      <c r="BY718" s="47"/>
      <c r="BZ718" s="47"/>
      <c r="CA718" s="47"/>
      <c r="CB718" s="47"/>
      <c r="CC718" s="47"/>
      <c r="CD718" s="47"/>
      <c r="CE718" s="47"/>
      <c r="CF718" s="47"/>
      <c r="CG718" s="47"/>
      <c r="CH718" s="47"/>
      <c r="CI718" s="47"/>
      <c r="CJ718" s="47"/>
      <c r="CK718" s="47"/>
      <c r="CL718" s="47"/>
      <c r="CM718" s="47"/>
      <c r="CN718" s="47"/>
      <c r="CO718" s="47"/>
      <c r="CP718" s="47"/>
      <c r="CQ718" s="47"/>
      <c r="CR718" s="47"/>
      <c r="CS718" s="47"/>
      <c r="CT718" s="47"/>
      <c r="CU718" s="47"/>
      <c r="CV718" s="47"/>
      <c r="CW718" s="47"/>
      <c r="CX718" s="47"/>
      <c r="CY718" s="47"/>
      <c r="CZ718" s="47"/>
      <c r="DA718" s="47"/>
      <c r="DB718" s="47"/>
      <c r="DC718" s="47"/>
      <c r="DD718" s="47"/>
      <c r="DE718" s="47"/>
      <c r="DF718" s="47"/>
      <c r="DG718" s="47"/>
      <c r="DH718" s="47"/>
      <c r="DI718" s="47"/>
      <c r="DJ718" s="47"/>
      <c r="DK718" s="47"/>
      <c r="DL718" s="47"/>
      <c r="DM718" s="47"/>
      <c r="DN718" s="47"/>
      <c r="DO718" s="47"/>
      <c r="DP718" s="47"/>
      <c r="DQ718" s="47"/>
      <c r="DR718" s="47"/>
      <c r="DS718" s="47"/>
      <c r="DT718" s="47"/>
      <c r="DU718" s="47"/>
      <c r="DV718" s="47"/>
      <c r="DW718" s="47"/>
      <c r="DX718" s="47"/>
      <c r="DY718" s="47"/>
      <c r="DZ718" s="47"/>
      <c r="EA718" s="47"/>
      <c r="EB718" s="47"/>
      <c r="EC718" s="47"/>
      <c r="ED718" s="47"/>
      <c r="EE718" s="47"/>
      <c r="EF718" s="47"/>
      <c r="EG718" s="47"/>
      <c r="EH718" s="47"/>
      <c r="EI718" s="47"/>
      <c r="EJ718" s="47"/>
      <c r="EK718" s="47"/>
      <c r="EL718" s="47"/>
      <c r="EM718" s="47"/>
      <c r="EN718" s="47"/>
      <c r="EO718" s="47"/>
      <c r="EP718" s="47"/>
      <c r="EQ718" s="47"/>
      <c r="ER718" s="47"/>
      <c r="ES718" s="47"/>
      <c r="ET718" s="47"/>
      <c r="EU718" s="47"/>
      <c r="EV718" s="47"/>
      <c r="EW718" s="47"/>
      <c r="EX718" s="47"/>
      <c r="EY718" s="47"/>
      <c r="EZ718" s="47"/>
      <c r="FA718" s="47"/>
      <c r="FB718" s="47"/>
      <c r="FC718" s="47"/>
      <c r="FD718" s="47"/>
      <c r="FE718" s="47"/>
      <c r="FF718" s="47"/>
      <c r="FG718" s="47"/>
      <c r="FH718" s="47"/>
      <c r="FI718" s="47"/>
      <c r="FJ718" s="47"/>
      <c r="FK718" s="47"/>
      <c r="FL718" s="47"/>
      <c r="FM718" s="47"/>
      <c r="FN718" s="47"/>
      <c r="FO718" s="47"/>
      <c r="FP718" s="47"/>
      <c r="FQ718" s="47"/>
      <c r="FR718" s="47"/>
      <c r="FS718" s="47"/>
      <c r="FT718" s="47"/>
    </row>
    <row r="719" spans="1:176" ht="15" customHeight="1">
      <c r="A719" s="47">
        <v>716</v>
      </c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7"/>
      <c r="BX719" s="47"/>
      <c r="BY719" s="47"/>
      <c r="BZ719" s="47"/>
      <c r="CA719" s="47"/>
      <c r="CB719" s="47"/>
      <c r="CC719" s="47"/>
      <c r="CD719" s="47"/>
      <c r="CE719" s="47"/>
      <c r="CF719" s="47"/>
      <c r="CG719" s="47"/>
      <c r="CH719" s="47"/>
      <c r="CI719" s="47"/>
      <c r="CJ719" s="47"/>
      <c r="CK719" s="47"/>
      <c r="CL719" s="47"/>
      <c r="CM719" s="47"/>
      <c r="CN719" s="47"/>
      <c r="CO719" s="47"/>
      <c r="CP719" s="47"/>
      <c r="CQ719" s="47"/>
      <c r="CR719" s="47"/>
      <c r="CS719" s="47"/>
      <c r="CT719" s="47"/>
      <c r="CU719" s="47"/>
      <c r="CV719" s="47"/>
      <c r="CW719" s="47"/>
      <c r="CX719" s="47"/>
      <c r="CY719" s="47"/>
      <c r="CZ719" s="47"/>
      <c r="DA719" s="47"/>
      <c r="DB719" s="47"/>
      <c r="DC719" s="47"/>
      <c r="DD719" s="47"/>
      <c r="DE719" s="47"/>
      <c r="DF719" s="47"/>
      <c r="DG719" s="47"/>
      <c r="DH719" s="47"/>
      <c r="DI719" s="47"/>
      <c r="DJ719" s="47"/>
      <c r="DK719" s="47"/>
      <c r="DL719" s="47"/>
      <c r="DM719" s="47"/>
      <c r="DN719" s="47"/>
      <c r="DO719" s="47"/>
      <c r="DP719" s="47"/>
      <c r="DQ719" s="47"/>
      <c r="DR719" s="47"/>
      <c r="DS719" s="47"/>
      <c r="DT719" s="47"/>
      <c r="DU719" s="47"/>
      <c r="DV719" s="47"/>
      <c r="DW719" s="47"/>
      <c r="DX719" s="47"/>
      <c r="DY719" s="47"/>
      <c r="DZ719" s="47"/>
      <c r="EA719" s="47"/>
      <c r="EB719" s="47"/>
      <c r="EC719" s="47"/>
      <c r="ED719" s="47"/>
      <c r="EE719" s="47"/>
      <c r="EF719" s="47"/>
      <c r="EG719" s="47"/>
      <c r="EH719" s="47"/>
      <c r="EI719" s="47"/>
      <c r="EJ719" s="47"/>
      <c r="EK719" s="47"/>
      <c r="EL719" s="47"/>
      <c r="EM719" s="47"/>
      <c r="EN719" s="47"/>
      <c r="EO719" s="47"/>
      <c r="EP719" s="47"/>
      <c r="EQ719" s="47"/>
      <c r="ER719" s="47"/>
      <c r="ES719" s="47"/>
      <c r="ET719" s="47"/>
      <c r="EU719" s="47"/>
      <c r="EV719" s="47"/>
      <c r="EW719" s="47"/>
      <c r="EX719" s="47"/>
      <c r="EY719" s="47"/>
      <c r="EZ719" s="47"/>
      <c r="FA719" s="47"/>
      <c r="FB719" s="47"/>
      <c r="FC719" s="47"/>
      <c r="FD719" s="47"/>
      <c r="FE719" s="47"/>
      <c r="FF719" s="47"/>
      <c r="FG719" s="47"/>
      <c r="FH719" s="47"/>
      <c r="FI719" s="47"/>
      <c r="FJ719" s="47"/>
      <c r="FK719" s="47"/>
      <c r="FL719" s="47"/>
      <c r="FM719" s="47"/>
      <c r="FN719" s="47"/>
      <c r="FO719" s="47"/>
      <c r="FP719" s="47"/>
      <c r="FQ719" s="47"/>
      <c r="FR719" s="47"/>
      <c r="FS719" s="47"/>
      <c r="FT719" s="47"/>
    </row>
    <row r="720" spans="1:176" ht="15" customHeight="1">
      <c r="A720" s="47">
        <v>717</v>
      </c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7"/>
      <c r="BX720" s="47"/>
      <c r="BY720" s="47"/>
      <c r="BZ720" s="47"/>
      <c r="CA720" s="47"/>
      <c r="CB720" s="47"/>
      <c r="CC720" s="47"/>
      <c r="CD720" s="47"/>
      <c r="CE720" s="47"/>
      <c r="CF720" s="47"/>
      <c r="CG720" s="47"/>
      <c r="CH720" s="47"/>
      <c r="CI720" s="47"/>
      <c r="CJ720" s="47"/>
      <c r="CK720" s="47"/>
      <c r="CL720" s="47"/>
      <c r="CM720" s="47"/>
      <c r="CN720" s="47"/>
      <c r="CO720" s="47"/>
      <c r="CP720" s="47"/>
      <c r="CQ720" s="47"/>
      <c r="CR720" s="47"/>
      <c r="CS720" s="47"/>
      <c r="CT720" s="47"/>
      <c r="CU720" s="47"/>
      <c r="CV720" s="47"/>
      <c r="CW720" s="47"/>
      <c r="CX720" s="47"/>
      <c r="CY720" s="47"/>
      <c r="CZ720" s="47"/>
      <c r="DA720" s="47"/>
      <c r="DB720" s="47"/>
      <c r="DC720" s="47"/>
      <c r="DD720" s="47"/>
      <c r="DE720" s="47"/>
      <c r="DF720" s="47"/>
      <c r="DG720" s="47"/>
      <c r="DH720" s="47"/>
      <c r="DI720" s="47"/>
      <c r="DJ720" s="47"/>
      <c r="DK720" s="47"/>
      <c r="DL720" s="47"/>
      <c r="DM720" s="47"/>
      <c r="DN720" s="47"/>
      <c r="DO720" s="47"/>
      <c r="DP720" s="47"/>
      <c r="DQ720" s="47"/>
      <c r="DR720" s="47"/>
      <c r="DS720" s="47"/>
      <c r="DT720" s="47"/>
      <c r="DU720" s="47"/>
      <c r="DV720" s="47"/>
      <c r="DW720" s="47"/>
      <c r="DX720" s="47"/>
      <c r="DY720" s="47"/>
      <c r="DZ720" s="47"/>
      <c r="EA720" s="47"/>
      <c r="EB720" s="47"/>
      <c r="EC720" s="47"/>
      <c r="ED720" s="47"/>
      <c r="EE720" s="47"/>
      <c r="EF720" s="47"/>
      <c r="EG720" s="47"/>
      <c r="EH720" s="47"/>
      <c r="EI720" s="47"/>
      <c r="EJ720" s="47"/>
      <c r="EK720" s="47"/>
      <c r="EL720" s="47"/>
      <c r="EM720" s="47"/>
      <c r="EN720" s="47"/>
      <c r="EO720" s="47"/>
      <c r="EP720" s="47"/>
      <c r="EQ720" s="47"/>
      <c r="ER720" s="47"/>
      <c r="ES720" s="47"/>
      <c r="ET720" s="47"/>
      <c r="EU720" s="47"/>
      <c r="EV720" s="47"/>
      <c r="EW720" s="47"/>
      <c r="EX720" s="47"/>
      <c r="EY720" s="47"/>
      <c r="EZ720" s="47"/>
      <c r="FA720" s="47"/>
      <c r="FB720" s="47"/>
      <c r="FC720" s="47"/>
      <c r="FD720" s="47"/>
      <c r="FE720" s="47"/>
      <c r="FF720" s="47"/>
      <c r="FG720" s="47"/>
      <c r="FH720" s="47"/>
      <c r="FI720" s="47"/>
      <c r="FJ720" s="47"/>
      <c r="FK720" s="47"/>
      <c r="FL720" s="47"/>
      <c r="FM720" s="47"/>
      <c r="FN720" s="47"/>
      <c r="FO720" s="47"/>
      <c r="FP720" s="47"/>
      <c r="FQ720" s="47"/>
      <c r="FR720" s="47"/>
      <c r="FS720" s="47"/>
      <c r="FT720" s="47"/>
    </row>
    <row r="721" spans="1:176" ht="15" customHeight="1">
      <c r="A721" s="47">
        <v>718</v>
      </c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7"/>
      <c r="BX721" s="47"/>
      <c r="BY721" s="47"/>
      <c r="BZ721" s="47"/>
      <c r="CA721" s="47"/>
      <c r="CB721" s="47"/>
      <c r="CC721" s="47"/>
      <c r="CD721" s="47"/>
      <c r="CE721" s="47"/>
      <c r="CF721" s="47"/>
      <c r="CG721" s="47"/>
      <c r="CH721" s="47"/>
      <c r="CI721" s="47"/>
      <c r="CJ721" s="47"/>
      <c r="CK721" s="47"/>
      <c r="CL721" s="47"/>
      <c r="CM721" s="47"/>
      <c r="CN721" s="47"/>
      <c r="CO721" s="47"/>
      <c r="CP721" s="47"/>
      <c r="CQ721" s="47"/>
      <c r="CR721" s="47"/>
      <c r="CS721" s="47"/>
      <c r="CT721" s="47"/>
      <c r="CU721" s="47"/>
      <c r="CV721" s="47"/>
      <c r="CW721" s="47"/>
      <c r="CX721" s="47"/>
      <c r="CY721" s="47"/>
      <c r="CZ721" s="47"/>
      <c r="DA721" s="47"/>
      <c r="DB721" s="47"/>
      <c r="DC721" s="47"/>
      <c r="DD721" s="47"/>
      <c r="DE721" s="47"/>
      <c r="DF721" s="47"/>
      <c r="DG721" s="47"/>
      <c r="DH721" s="47"/>
      <c r="DI721" s="47"/>
      <c r="DJ721" s="47"/>
      <c r="DK721" s="47"/>
      <c r="DL721" s="47"/>
      <c r="DM721" s="47"/>
      <c r="DN721" s="47"/>
      <c r="DO721" s="47"/>
      <c r="DP721" s="47"/>
      <c r="DQ721" s="47"/>
      <c r="DR721" s="47"/>
      <c r="DS721" s="47"/>
      <c r="DT721" s="47"/>
      <c r="DU721" s="47"/>
      <c r="DV721" s="47"/>
      <c r="DW721" s="47"/>
      <c r="DX721" s="47"/>
      <c r="DY721" s="47"/>
      <c r="DZ721" s="47"/>
      <c r="EA721" s="47"/>
      <c r="EB721" s="47"/>
      <c r="EC721" s="47"/>
      <c r="ED721" s="47"/>
      <c r="EE721" s="47"/>
      <c r="EF721" s="47"/>
      <c r="EG721" s="47"/>
      <c r="EH721" s="47"/>
      <c r="EI721" s="47"/>
      <c r="EJ721" s="47"/>
      <c r="EK721" s="47"/>
      <c r="EL721" s="47"/>
      <c r="EM721" s="47"/>
      <c r="EN721" s="47"/>
      <c r="EO721" s="47"/>
      <c r="EP721" s="47"/>
      <c r="EQ721" s="47"/>
      <c r="ER721" s="47"/>
      <c r="ES721" s="47"/>
      <c r="ET721" s="47"/>
      <c r="EU721" s="47"/>
      <c r="EV721" s="47"/>
      <c r="EW721" s="47"/>
      <c r="EX721" s="47"/>
      <c r="EY721" s="47"/>
      <c r="EZ721" s="47"/>
      <c r="FA721" s="47"/>
      <c r="FB721" s="47"/>
      <c r="FC721" s="47"/>
      <c r="FD721" s="47"/>
      <c r="FE721" s="47"/>
      <c r="FF721" s="47"/>
      <c r="FG721" s="47"/>
      <c r="FH721" s="47"/>
      <c r="FI721" s="47"/>
      <c r="FJ721" s="47"/>
      <c r="FK721" s="47"/>
      <c r="FL721" s="47"/>
      <c r="FM721" s="47"/>
      <c r="FN721" s="47"/>
      <c r="FO721" s="47"/>
      <c r="FP721" s="47"/>
      <c r="FQ721" s="47"/>
      <c r="FR721" s="47"/>
      <c r="FS721" s="47"/>
      <c r="FT721" s="47"/>
    </row>
    <row r="722" spans="1:176" ht="15" customHeight="1">
      <c r="A722" s="47">
        <v>719</v>
      </c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7"/>
      <c r="BX722" s="47"/>
      <c r="BY722" s="47"/>
      <c r="BZ722" s="47"/>
      <c r="CA722" s="47"/>
      <c r="CB722" s="47"/>
      <c r="CC722" s="47"/>
      <c r="CD722" s="47"/>
      <c r="CE722" s="47"/>
      <c r="CF722" s="47"/>
      <c r="CG722" s="47"/>
      <c r="CH722" s="47"/>
      <c r="CI722" s="47"/>
      <c r="CJ722" s="47"/>
      <c r="CK722" s="47"/>
      <c r="CL722" s="47"/>
      <c r="CM722" s="47"/>
      <c r="CN722" s="47"/>
      <c r="CO722" s="47"/>
      <c r="CP722" s="47"/>
      <c r="CQ722" s="47"/>
      <c r="CR722" s="47"/>
      <c r="CS722" s="47"/>
      <c r="CT722" s="47"/>
      <c r="CU722" s="47"/>
      <c r="CV722" s="47"/>
      <c r="CW722" s="47"/>
      <c r="CX722" s="47"/>
      <c r="CY722" s="47"/>
      <c r="CZ722" s="47"/>
      <c r="DA722" s="47"/>
      <c r="DB722" s="47"/>
      <c r="DC722" s="47"/>
      <c r="DD722" s="47"/>
      <c r="DE722" s="47"/>
      <c r="DF722" s="47"/>
      <c r="DG722" s="47"/>
      <c r="DH722" s="47"/>
      <c r="DI722" s="47"/>
      <c r="DJ722" s="47"/>
      <c r="DK722" s="47"/>
      <c r="DL722" s="47"/>
      <c r="DM722" s="47"/>
      <c r="DN722" s="47"/>
      <c r="DO722" s="47"/>
      <c r="DP722" s="47"/>
      <c r="DQ722" s="47"/>
      <c r="DR722" s="47"/>
      <c r="DS722" s="47"/>
      <c r="DT722" s="47"/>
      <c r="DU722" s="47"/>
      <c r="DV722" s="47"/>
      <c r="DW722" s="47"/>
      <c r="DX722" s="47"/>
      <c r="DY722" s="47"/>
      <c r="DZ722" s="47"/>
      <c r="EA722" s="47"/>
      <c r="EB722" s="47"/>
      <c r="EC722" s="47"/>
      <c r="ED722" s="47"/>
      <c r="EE722" s="47"/>
      <c r="EF722" s="47"/>
      <c r="EG722" s="47"/>
      <c r="EH722" s="47"/>
      <c r="EI722" s="47"/>
      <c r="EJ722" s="47"/>
      <c r="EK722" s="47"/>
      <c r="EL722" s="47"/>
      <c r="EM722" s="47"/>
      <c r="EN722" s="47"/>
      <c r="EO722" s="47"/>
      <c r="EP722" s="47"/>
      <c r="EQ722" s="47"/>
      <c r="ER722" s="47"/>
      <c r="ES722" s="47"/>
      <c r="ET722" s="47"/>
      <c r="EU722" s="47"/>
      <c r="EV722" s="47"/>
      <c r="EW722" s="47"/>
      <c r="EX722" s="47"/>
      <c r="EY722" s="47"/>
      <c r="EZ722" s="47"/>
      <c r="FA722" s="47"/>
      <c r="FB722" s="47"/>
      <c r="FC722" s="47"/>
      <c r="FD722" s="47"/>
      <c r="FE722" s="47"/>
      <c r="FF722" s="47"/>
      <c r="FG722" s="47"/>
      <c r="FH722" s="47"/>
      <c r="FI722" s="47"/>
      <c r="FJ722" s="47"/>
      <c r="FK722" s="47"/>
      <c r="FL722" s="47"/>
      <c r="FM722" s="47"/>
      <c r="FN722" s="47"/>
      <c r="FO722" s="47"/>
      <c r="FP722" s="47"/>
      <c r="FQ722" s="47"/>
      <c r="FR722" s="47"/>
      <c r="FS722" s="47"/>
      <c r="FT722" s="47"/>
    </row>
    <row r="723" spans="1:176" ht="15" customHeight="1">
      <c r="A723" s="47">
        <v>720</v>
      </c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7"/>
      <c r="BX723" s="47"/>
      <c r="BY723" s="47"/>
      <c r="BZ723" s="47"/>
      <c r="CA723" s="47"/>
      <c r="CB723" s="47"/>
      <c r="CC723" s="47"/>
      <c r="CD723" s="47"/>
      <c r="CE723" s="47"/>
      <c r="CF723" s="47"/>
      <c r="CG723" s="47"/>
      <c r="CH723" s="47"/>
      <c r="CI723" s="47"/>
      <c r="CJ723" s="47"/>
      <c r="CK723" s="47"/>
      <c r="CL723" s="47"/>
      <c r="CM723" s="47"/>
      <c r="CN723" s="47"/>
      <c r="CO723" s="47"/>
      <c r="CP723" s="47"/>
      <c r="CQ723" s="47"/>
      <c r="CR723" s="47"/>
      <c r="CS723" s="47"/>
      <c r="CT723" s="47"/>
      <c r="CU723" s="47"/>
      <c r="CV723" s="47"/>
      <c r="CW723" s="47"/>
      <c r="CX723" s="47"/>
      <c r="CY723" s="47"/>
      <c r="CZ723" s="47"/>
      <c r="DA723" s="47"/>
      <c r="DB723" s="47"/>
      <c r="DC723" s="47"/>
      <c r="DD723" s="47"/>
      <c r="DE723" s="47"/>
      <c r="DF723" s="47"/>
      <c r="DG723" s="47"/>
      <c r="DH723" s="47"/>
      <c r="DI723" s="47"/>
      <c r="DJ723" s="47"/>
      <c r="DK723" s="47"/>
      <c r="DL723" s="47"/>
      <c r="DM723" s="47"/>
      <c r="DN723" s="47"/>
      <c r="DO723" s="47"/>
      <c r="DP723" s="47"/>
      <c r="DQ723" s="47"/>
      <c r="DR723" s="47"/>
      <c r="DS723" s="47"/>
      <c r="DT723" s="47"/>
      <c r="DU723" s="47"/>
      <c r="DV723" s="47"/>
      <c r="DW723" s="47"/>
      <c r="DX723" s="47"/>
      <c r="DY723" s="47"/>
      <c r="DZ723" s="47"/>
      <c r="EA723" s="47"/>
      <c r="EB723" s="47"/>
      <c r="EC723" s="47"/>
      <c r="ED723" s="47"/>
      <c r="EE723" s="47"/>
      <c r="EF723" s="47"/>
      <c r="EG723" s="47"/>
      <c r="EH723" s="47"/>
      <c r="EI723" s="47"/>
      <c r="EJ723" s="47"/>
      <c r="EK723" s="47"/>
      <c r="EL723" s="47"/>
      <c r="EM723" s="47"/>
      <c r="EN723" s="47"/>
      <c r="EO723" s="47"/>
      <c r="EP723" s="47"/>
      <c r="EQ723" s="47"/>
      <c r="ER723" s="47"/>
      <c r="ES723" s="47"/>
      <c r="ET723" s="47"/>
      <c r="EU723" s="47"/>
      <c r="EV723" s="47"/>
      <c r="EW723" s="47"/>
      <c r="EX723" s="47"/>
      <c r="EY723" s="47"/>
      <c r="EZ723" s="47"/>
      <c r="FA723" s="47"/>
      <c r="FB723" s="47"/>
      <c r="FC723" s="47"/>
      <c r="FD723" s="47"/>
      <c r="FE723" s="47"/>
      <c r="FF723" s="47"/>
      <c r="FG723" s="47"/>
      <c r="FH723" s="47"/>
      <c r="FI723" s="47"/>
      <c r="FJ723" s="47"/>
      <c r="FK723" s="47"/>
      <c r="FL723" s="47"/>
      <c r="FM723" s="47"/>
      <c r="FN723" s="47"/>
      <c r="FO723" s="47"/>
      <c r="FP723" s="47"/>
      <c r="FQ723" s="47"/>
      <c r="FR723" s="47"/>
      <c r="FS723" s="47"/>
      <c r="FT723" s="47"/>
    </row>
    <row r="724" spans="1:176" ht="15" customHeight="1">
      <c r="A724" s="47">
        <v>721</v>
      </c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7"/>
      <c r="BX724" s="47"/>
      <c r="BY724" s="47"/>
      <c r="BZ724" s="47"/>
      <c r="CA724" s="47"/>
      <c r="CB724" s="47"/>
      <c r="CC724" s="47"/>
      <c r="CD724" s="47"/>
      <c r="CE724" s="47"/>
      <c r="CF724" s="47"/>
      <c r="CG724" s="47"/>
      <c r="CH724" s="47"/>
      <c r="CI724" s="47"/>
      <c r="CJ724" s="47"/>
      <c r="CK724" s="47"/>
      <c r="CL724" s="47"/>
      <c r="CM724" s="47"/>
      <c r="CN724" s="47"/>
      <c r="CO724" s="47"/>
      <c r="CP724" s="47"/>
      <c r="CQ724" s="47"/>
      <c r="CR724" s="47"/>
      <c r="CS724" s="47"/>
      <c r="CT724" s="47"/>
      <c r="CU724" s="47"/>
      <c r="CV724" s="47"/>
      <c r="CW724" s="47"/>
      <c r="CX724" s="47"/>
      <c r="CY724" s="47"/>
      <c r="CZ724" s="47"/>
      <c r="DA724" s="47"/>
      <c r="DB724" s="47"/>
      <c r="DC724" s="47"/>
      <c r="DD724" s="47"/>
      <c r="DE724" s="47"/>
      <c r="DF724" s="47"/>
      <c r="DG724" s="47"/>
      <c r="DH724" s="47"/>
      <c r="DI724" s="47"/>
      <c r="DJ724" s="47"/>
      <c r="DK724" s="47"/>
      <c r="DL724" s="47"/>
      <c r="DM724" s="47"/>
      <c r="DN724" s="47"/>
      <c r="DO724" s="47"/>
      <c r="DP724" s="47"/>
      <c r="DQ724" s="47"/>
      <c r="DR724" s="47"/>
      <c r="DS724" s="47"/>
      <c r="DT724" s="47"/>
      <c r="DU724" s="47"/>
      <c r="DV724" s="47"/>
      <c r="DW724" s="47"/>
      <c r="DX724" s="47"/>
      <c r="DY724" s="47"/>
      <c r="DZ724" s="47"/>
      <c r="EA724" s="47"/>
      <c r="EB724" s="47"/>
      <c r="EC724" s="47"/>
      <c r="ED724" s="47"/>
      <c r="EE724" s="47"/>
      <c r="EF724" s="47"/>
      <c r="EG724" s="47"/>
      <c r="EH724" s="47"/>
      <c r="EI724" s="47"/>
      <c r="EJ724" s="47"/>
      <c r="EK724" s="47"/>
      <c r="EL724" s="47"/>
      <c r="EM724" s="47"/>
      <c r="EN724" s="47"/>
      <c r="EO724" s="47"/>
      <c r="EP724" s="47"/>
      <c r="EQ724" s="47"/>
      <c r="ER724" s="47"/>
      <c r="ES724" s="47"/>
      <c r="ET724" s="47"/>
      <c r="EU724" s="47"/>
      <c r="EV724" s="47"/>
      <c r="EW724" s="47"/>
      <c r="EX724" s="47"/>
      <c r="EY724" s="47"/>
      <c r="EZ724" s="47"/>
      <c r="FA724" s="47"/>
      <c r="FB724" s="47"/>
      <c r="FC724" s="47"/>
      <c r="FD724" s="47"/>
      <c r="FE724" s="47"/>
      <c r="FF724" s="47"/>
      <c r="FG724" s="47"/>
      <c r="FH724" s="47"/>
      <c r="FI724" s="47"/>
      <c r="FJ724" s="47"/>
      <c r="FK724" s="47"/>
      <c r="FL724" s="47"/>
      <c r="FM724" s="47"/>
      <c r="FN724" s="47"/>
      <c r="FO724" s="47"/>
      <c r="FP724" s="47"/>
      <c r="FQ724" s="47"/>
      <c r="FR724" s="47"/>
      <c r="FS724" s="47"/>
      <c r="FT724" s="47"/>
    </row>
    <row r="725" spans="1:176" ht="15" customHeight="1">
      <c r="A725" s="47">
        <v>722</v>
      </c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7"/>
      <c r="BX725" s="47"/>
      <c r="BY725" s="47"/>
      <c r="BZ725" s="47"/>
      <c r="CA725" s="47"/>
      <c r="CB725" s="47"/>
      <c r="CC725" s="47"/>
      <c r="CD725" s="47"/>
      <c r="CE725" s="47"/>
      <c r="CF725" s="47"/>
      <c r="CG725" s="47"/>
      <c r="CH725" s="47"/>
      <c r="CI725" s="47"/>
      <c r="CJ725" s="47"/>
      <c r="CK725" s="47"/>
      <c r="CL725" s="47"/>
      <c r="CM725" s="47"/>
      <c r="CN725" s="47"/>
      <c r="CO725" s="47"/>
      <c r="CP725" s="47"/>
      <c r="CQ725" s="47"/>
      <c r="CR725" s="47"/>
      <c r="CS725" s="47"/>
      <c r="CT725" s="47"/>
      <c r="CU725" s="47"/>
      <c r="CV725" s="47"/>
      <c r="CW725" s="47"/>
      <c r="CX725" s="47"/>
      <c r="CY725" s="47"/>
      <c r="CZ725" s="47"/>
      <c r="DA725" s="47"/>
      <c r="DB725" s="47"/>
      <c r="DC725" s="47"/>
      <c r="DD725" s="47"/>
      <c r="DE725" s="47"/>
      <c r="DF725" s="47"/>
      <c r="DG725" s="47"/>
      <c r="DH725" s="47"/>
      <c r="DI725" s="47"/>
      <c r="DJ725" s="47"/>
      <c r="DK725" s="47"/>
      <c r="DL725" s="47"/>
      <c r="DM725" s="47"/>
      <c r="DN725" s="47"/>
      <c r="DO725" s="47"/>
      <c r="DP725" s="47"/>
      <c r="DQ725" s="47"/>
      <c r="DR725" s="47"/>
      <c r="DS725" s="47"/>
      <c r="DT725" s="47"/>
      <c r="DU725" s="47"/>
      <c r="DV725" s="47"/>
      <c r="DW725" s="47"/>
      <c r="DX725" s="47"/>
      <c r="DY725" s="47"/>
      <c r="DZ725" s="47"/>
      <c r="EA725" s="47"/>
      <c r="EB725" s="47"/>
      <c r="EC725" s="47"/>
      <c r="ED725" s="47"/>
      <c r="EE725" s="47"/>
      <c r="EF725" s="47"/>
      <c r="EG725" s="47"/>
      <c r="EH725" s="47"/>
      <c r="EI725" s="47"/>
      <c r="EJ725" s="47"/>
      <c r="EK725" s="47"/>
      <c r="EL725" s="47"/>
      <c r="EM725" s="47"/>
      <c r="EN725" s="47"/>
      <c r="EO725" s="47"/>
      <c r="EP725" s="47"/>
      <c r="EQ725" s="47"/>
      <c r="ER725" s="47"/>
      <c r="ES725" s="47"/>
      <c r="ET725" s="47"/>
      <c r="EU725" s="47"/>
      <c r="EV725" s="47"/>
      <c r="EW725" s="47"/>
      <c r="EX725" s="47"/>
      <c r="EY725" s="47"/>
      <c r="EZ725" s="47"/>
      <c r="FA725" s="47"/>
      <c r="FB725" s="47"/>
      <c r="FC725" s="47"/>
      <c r="FD725" s="47"/>
      <c r="FE725" s="47"/>
      <c r="FF725" s="47"/>
      <c r="FG725" s="47"/>
      <c r="FH725" s="47"/>
      <c r="FI725" s="47"/>
      <c r="FJ725" s="47"/>
      <c r="FK725" s="47"/>
      <c r="FL725" s="47"/>
      <c r="FM725" s="47"/>
      <c r="FN725" s="47"/>
      <c r="FO725" s="47"/>
      <c r="FP725" s="47"/>
      <c r="FQ725" s="47"/>
      <c r="FR725" s="47"/>
      <c r="FS725" s="47"/>
      <c r="FT725" s="47"/>
    </row>
    <row r="726" spans="1:176" ht="15" customHeight="1">
      <c r="A726" s="47">
        <v>723</v>
      </c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  <c r="BX726" s="47"/>
      <c r="BY726" s="47"/>
      <c r="BZ726" s="47"/>
      <c r="CA726" s="47"/>
      <c r="CB726" s="47"/>
      <c r="CC726" s="47"/>
      <c r="CD726" s="47"/>
      <c r="CE726" s="47"/>
      <c r="CF726" s="47"/>
      <c r="CG726" s="47"/>
      <c r="CH726" s="47"/>
      <c r="CI726" s="47"/>
      <c r="CJ726" s="47"/>
      <c r="CK726" s="47"/>
      <c r="CL726" s="47"/>
      <c r="CM726" s="47"/>
      <c r="CN726" s="47"/>
      <c r="CO726" s="47"/>
      <c r="CP726" s="47"/>
      <c r="CQ726" s="47"/>
      <c r="CR726" s="47"/>
      <c r="CS726" s="47"/>
      <c r="CT726" s="47"/>
      <c r="CU726" s="47"/>
      <c r="CV726" s="47"/>
      <c r="CW726" s="47"/>
      <c r="CX726" s="47"/>
      <c r="CY726" s="47"/>
      <c r="CZ726" s="47"/>
      <c r="DA726" s="47"/>
      <c r="DB726" s="47"/>
      <c r="DC726" s="47"/>
      <c r="DD726" s="47"/>
      <c r="DE726" s="47"/>
      <c r="DF726" s="47"/>
      <c r="DG726" s="47"/>
      <c r="DH726" s="47"/>
      <c r="DI726" s="47"/>
      <c r="DJ726" s="47"/>
      <c r="DK726" s="47"/>
      <c r="DL726" s="47"/>
      <c r="DM726" s="47"/>
      <c r="DN726" s="47"/>
      <c r="DO726" s="47"/>
      <c r="DP726" s="47"/>
      <c r="DQ726" s="47"/>
      <c r="DR726" s="47"/>
      <c r="DS726" s="47"/>
      <c r="DT726" s="47"/>
      <c r="DU726" s="47"/>
      <c r="DV726" s="47"/>
      <c r="DW726" s="47"/>
      <c r="DX726" s="47"/>
      <c r="DY726" s="47"/>
      <c r="DZ726" s="47"/>
      <c r="EA726" s="47"/>
      <c r="EB726" s="47"/>
      <c r="EC726" s="47"/>
      <c r="ED726" s="47"/>
      <c r="EE726" s="47"/>
      <c r="EF726" s="47"/>
      <c r="EG726" s="47"/>
      <c r="EH726" s="47"/>
      <c r="EI726" s="47"/>
      <c r="EJ726" s="47"/>
      <c r="EK726" s="47"/>
      <c r="EL726" s="47"/>
      <c r="EM726" s="47"/>
      <c r="EN726" s="47"/>
      <c r="EO726" s="47"/>
      <c r="EP726" s="47"/>
      <c r="EQ726" s="47"/>
      <c r="ER726" s="47"/>
      <c r="ES726" s="47"/>
      <c r="ET726" s="47"/>
      <c r="EU726" s="47"/>
      <c r="EV726" s="47"/>
      <c r="EW726" s="47"/>
      <c r="EX726" s="47"/>
      <c r="EY726" s="47"/>
      <c r="EZ726" s="47"/>
      <c r="FA726" s="47"/>
      <c r="FB726" s="47"/>
      <c r="FC726" s="47"/>
      <c r="FD726" s="47"/>
      <c r="FE726" s="47"/>
      <c r="FF726" s="47"/>
      <c r="FG726" s="47"/>
      <c r="FH726" s="47"/>
      <c r="FI726" s="47"/>
      <c r="FJ726" s="47"/>
      <c r="FK726" s="47"/>
      <c r="FL726" s="47"/>
      <c r="FM726" s="47"/>
      <c r="FN726" s="47"/>
      <c r="FO726" s="47"/>
      <c r="FP726" s="47"/>
      <c r="FQ726" s="47"/>
      <c r="FR726" s="47"/>
      <c r="FS726" s="47"/>
      <c r="FT726" s="47"/>
    </row>
    <row r="727" spans="1:176" ht="15" customHeight="1">
      <c r="A727" s="47">
        <v>724</v>
      </c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7"/>
      <c r="BX727" s="47"/>
      <c r="BY727" s="47"/>
      <c r="BZ727" s="47"/>
      <c r="CA727" s="47"/>
      <c r="CB727" s="47"/>
      <c r="CC727" s="47"/>
      <c r="CD727" s="47"/>
      <c r="CE727" s="47"/>
      <c r="CF727" s="47"/>
      <c r="CG727" s="47"/>
      <c r="CH727" s="47"/>
      <c r="CI727" s="47"/>
      <c r="CJ727" s="47"/>
      <c r="CK727" s="47"/>
      <c r="CL727" s="47"/>
      <c r="CM727" s="47"/>
      <c r="CN727" s="47"/>
      <c r="CO727" s="47"/>
      <c r="CP727" s="47"/>
      <c r="CQ727" s="47"/>
      <c r="CR727" s="47"/>
      <c r="CS727" s="47"/>
      <c r="CT727" s="47"/>
      <c r="CU727" s="47"/>
      <c r="CV727" s="47"/>
      <c r="CW727" s="47"/>
      <c r="CX727" s="47"/>
      <c r="CY727" s="47"/>
      <c r="CZ727" s="47"/>
      <c r="DA727" s="47"/>
      <c r="DB727" s="47"/>
      <c r="DC727" s="47"/>
      <c r="DD727" s="47"/>
      <c r="DE727" s="47"/>
      <c r="DF727" s="47"/>
      <c r="DG727" s="47"/>
      <c r="DH727" s="47"/>
      <c r="DI727" s="47"/>
      <c r="DJ727" s="47"/>
      <c r="DK727" s="47"/>
      <c r="DL727" s="47"/>
      <c r="DM727" s="47"/>
      <c r="DN727" s="47"/>
      <c r="DO727" s="47"/>
      <c r="DP727" s="47"/>
      <c r="DQ727" s="47"/>
      <c r="DR727" s="47"/>
      <c r="DS727" s="47"/>
      <c r="DT727" s="47"/>
      <c r="DU727" s="47"/>
      <c r="DV727" s="47"/>
      <c r="DW727" s="47"/>
      <c r="DX727" s="47"/>
      <c r="DY727" s="47"/>
      <c r="DZ727" s="47"/>
      <c r="EA727" s="47"/>
      <c r="EB727" s="47"/>
      <c r="EC727" s="47"/>
      <c r="ED727" s="47"/>
      <c r="EE727" s="47"/>
      <c r="EF727" s="47"/>
      <c r="EG727" s="47"/>
      <c r="EH727" s="47"/>
      <c r="EI727" s="47"/>
      <c r="EJ727" s="47"/>
      <c r="EK727" s="47"/>
      <c r="EL727" s="47"/>
      <c r="EM727" s="47"/>
      <c r="EN727" s="47"/>
      <c r="EO727" s="47"/>
      <c r="EP727" s="47"/>
      <c r="EQ727" s="47"/>
      <c r="ER727" s="47"/>
      <c r="ES727" s="47"/>
      <c r="ET727" s="47"/>
      <c r="EU727" s="47"/>
      <c r="EV727" s="47"/>
      <c r="EW727" s="47"/>
      <c r="EX727" s="47"/>
      <c r="EY727" s="47"/>
      <c r="EZ727" s="47"/>
      <c r="FA727" s="47"/>
      <c r="FB727" s="47"/>
      <c r="FC727" s="47"/>
      <c r="FD727" s="47"/>
      <c r="FE727" s="47"/>
      <c r="FF727" s="47"/>
      <c r="FG727" s="47"/>
      <c r="FH727" s="47"/>
      <c r="FI727" s="47"/>
      <c r="FJ727" s="47"/>
      <c r="FK727" s="47"/>
      <c r="FL727" s="47"/>
      <c r="FM727" s="47"/>
      <c r="FN727" s="47"/>
      <c r="FO727" s="47"/>
      <c r="FP727" s="47"/>
      <c r="FQ727" s="47"/>
      <c r="FR727" s="47"/>
      <c r="FS727" s="47"/>
      <c r="FT727" s="47"/>
    </row>
    <row r="728" spans="1:176" ht="15" customHeight="1">
      <c r="A728" s="47">
        <v>725</v>
      </c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7"/>
      <c r="BX728" s="47"/>
      <c r="BY728" s="47"/>
      <c r="BZ728" s="47"/>
      <c r="CA728" s="47"/>
      <c r="CB728" s="47"/>
      <c r="CC728" s="47"/>
      <c r="CD728" s="47"/>
      <c r="CE728" s="47"/>
      <c r="CF728" s="47"/>
      <c r="CG728" s="47"/>
      <c r="CH728" s="47"/>
      <c r="CI728" s="47"/>
      <c r="CJ728" s="47"/>
      <c r="CK728" s="47"/>
      <c r="CL728" s="47"/>
      <c r="CM728" s="47"/>
      <c r="CN728" s="47"/>
      <c r="CO728" s="47"/>
      <c r="CP728" s="47"/>
      <c r="CQ728" s="47"/>
      <c r="CR728" s="47"/>
      <c r="CS728" s="47"/>
      <c r="CT728" s="47"/>
      <c r="CU728" s="47"/>
      <c r="CV728" s="47"/>
      <c r="CW728" s="47"/>
      <c r="CX728" s="47"/>
      <c r="CY728" s="47"/>
      <c r="CZ728" s="47"/>
      <c r="DA728" s="47"/>
      <c r="DB728" s="47"/>
      <c r="DC728" s="47"/>
      <c r="DD728" s="47"/>
      <c r="DE728" s="47"/>
      <c r="DF728" s="47"/>
      <c r="DG728" s="47"/>
      <c r="DH728" s="47"/>
      <c r="DI728" s="47"/>
      <c r="DJ728" s="47"/>
      <c r="DK728" s="47"/>
      <c r="DL728" s="47"/>
      <c r="DM728" s="47"/>
      <c r="DN728" s="47"/>
      <c r="DO728" s="47"/>
      <c r="DP728" s="47"/>
      <c r="DQ728" s="47"/>
      <c r="DR728" s="47"/>
      <c r="DS728" s="47"/>
      <c r="DT728" s="47"/>
      <c r="DU728" s="47"/>
      <c r="DV728" s="47"/>
      <c r="DW728" s="47"/>
      <c r="DX728" s="47"/>
      <c r="DY728" s="47"/>
      <c r="DZ728" s="47"/>
      <c r="EA728" s="47"/>
      <c r="EB728" s="47"/>
      <c r="EC728" s="47"/>
      <c r="ED728" s="47"/>
      <c r="EE728" s="47"/>
      <c r="EF728" s="47"/>
      <c r="EG728" s="47"/>
      <c r="EH728" s="47"/>
      <c r="EI728" s="47"/>
      <c r="EJ728" s="47"/>
      <c r="EK728" s="47"/>
      <c r="EL728" s="47"/>
      <c r="EM728" s="47"/>
      <c r="EN728" s="47"/>
      <c r="EO728" s="47"/>
      <c r="EP728" s="47"/>
      <c r="EQ728" s="47"/>
      <c r="ER728" s="47"/>
      <c r="ES728" s="47"/>
      <c r="ET728" s="47"/>
      <c r="EU728" s="47"/>
      <c r="EV728" s="47"/>
      <c r="EW728" s="47"/>
      <c r="EX728" s="47"/>
      <c r="EY728" s="47"/>
      <c r="EZ728" s="47"/>
      <c r="FA728" s="47"/>
      <c r="FB728" s="47"/>
      <c r="FC728" s="47"/>
      <c r="FD728" s="47"/>
      <c r="FE728" s="47"/>
      <c r="FF728" s="47"/>
      <c r="FG728" s="47"/>
      <c r="FH728" s="47"/>
      <c r="FI728" s="47"/>
      <c r="FJ728" s="47"/>
      <c r="FK728" s="47"/>
      <c r="FL728" s="47"/>
      <c r="FM728" s="47"/>
      <c r="FN728" s="47"/>
      <c r="FO728" s="47"/>
      <c r="FP728" s="47"/>
      <c r="FQ728" s="47"/>
      <c r="FR728" s="47"/>
      <c r="FS728" s="47"/>
      <c r="FT728" s="47"/>
    </row>
    <row r="729" spans="1:176" ht="15" customHeight="1">
      <c r="A729" s="47">
        <v>726</v>
      </c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47"/>
      <c r="CD729" s="47"/>
      <c r="CE729" s="47"/>
      <c r="CF729" s="47"/>
      <c r="CG729" s="47"/>
      <c r="CH729" s="47"/>
      <c r="CI729" s="47"/>
      <c r="CJ729" s="47"/>
      <c r="CK729" s="47"/>
      <c r="CL729" s="47"/>
      <c r="CM729" s="47"/>
      <c r="CN729" s="47"/>
      <c r="CO729" s="47"/>
      <c r="CP729" s="47"/>
      <c r="CQ729" s="47"/>
      <c r="CR729" s="47"/>
      <c r="CS729" s="47"/>
      <c r="CT729" s="47"/>
      <c r="CU729" s="47"/>
      <c r="CV729" s="47"/>
      <c r="CW729" s="47"/>
      <c r="CX729" s="47"/>
      <c r="CY729" s="47"/>
      <c r="CZ729" s="47"/>
      <c r="DA729" s="47"/>
      <c r="DB729" s="47"/>
      <c r="DC729" s="47"/>
      <c r="DD729" s="47"/>
      <c r="DE729" s="47"/>
      <c r="DF729" s="47"/>
      <c r="DG729" s="47"/>
      <c r="DH729" s="47"/>
      <c r="DI729" s="47"/>
      <c r="DJ729" s="47"/>
      <c r="DK729" s="47"/>
      <c r="DL729" s="47"/>
      <c r="DM729" s="47"/>
      <c r="DN729" s="47"/>
      <c r="DO729" s="47"/>
      <c r="DP729" s="47"/>
      <c r="DQ729" s="47"/>
      <c r="DR729" s="47"/>
      <c r="DS729" s="47"/>
      <c r="DT729" s="47"/>
      <c r="DU729" s="47"/>
      <c r="DV729" s="47"/>
      <c r="DW729" s="47"/>
      <c r="DX729" s="47"/>
      <c r="DY729" s="47"/>
      <c r="DZ729" s="47"/>
      <c r="EA729" s="47"/>
      <c r="EB729" s="47"/>
      <c r="EC729" s="47"/>
      <c r="ED729" s="47"/>
      <c r="EE729" s="47"/>
      <c r="EF729" s="47"/>
      <c r="EG729" s="47"/>
      <c r="EH729" s="47"/>
      <c r="EI729" s="47"/>
      <c r="EJ729" s="47"/>
      <c r="EK729" s="47"/>
      <c r="EL729" s="47"/>
      <c r="EM729" s="47"/>
      <c r="EN729" s="47"/>
      <c r="EO729" s="47"/>
      <c r="EP729" s="47"/>
      <c r="EQ729" s="47"/>
      <c r="ER729" s="47"/>
      <c r="ES729" s="47"/>
      <c r="ET729" s="47"/>
      <c r="EU729" s="47"/>
      <c r="EV729" s="47"/>
      <c r="EW729" s="47"/>
      <c r="EX729" s="47"/>
      <c r="EY729" s="47"/>
      <c r="EZ729" s="47"/>
      <c r="FA729" s="47"/>
      <c r="FB729" s="47"/>
      <c r="FC729" s="47"/>
      <c r="FD729" s="47"/>
      <c r="FE729" s="47"/>
      <c r="FF729" s="47"/>
      <c r="FG729" s="47"/>
      <c r="FH729" s="47"/>
      <c r="FI729" s="47"/>
      <c r="FJ729" s="47"/>
      <c r="FK729" s="47"/>
      <c r="FL729" s="47"/>
      <c r="FM729" s="47"/>
      <c r="FN729" s="47"/>
      <c r="FO729" s="47"/>
      <c r="FP729" s="47"/>
      <c r="FQ729" s="47"/>
      <c r="FR729" s="47"/>
      <c r="FS729" s="47"/>
      <c r="FT729" s="47"/>
    </row>
    <row r="730" spans="1:176" ht="15" customHeight="1">
      <c r="A730" s="47">
        <v>727</v>
      </c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  <c r="BX730" s="47"/>
      <c r="BY730" s="47"/>
      <c r="BZ730" s="47"/>
      <c r="CA730" s="47"/>
      <c r="CB730" s="47"/>
      <c r="CC730" s="47"/>
      <c r="CD730" s="47"/>
      <c r="CE730" s="47"/>
      <c r="CF730" s="47"/>
      <c r="CG730" s="47"/>
      <c r="CH730" s="47"/>
      <c r="CI730" s="47"/>
      <c r="CJ730" s="47"/>
      <c r="CK730" s="47"/>
      <c r="CL730" s="47"/>
      <c r="CM730" s="47"/>
      <c r="CN730" s="47"/>
      <c r="CO730" s="47"/>
      <c r="CP730" s="47"/>
      <c r="CQ730" s="47"/>
      <c r="CR730" s="47"/>
      <c r="CS730" s="47"/>
      <c r="CT730" s="47"/>
      <c r="CU730" s="47"/>
      <c r="CV730" s="47"/>
      <c r="CW730" s="47"/>
      <c r="CX730" s="47"/>
      <c r="CY730" s="47"/>
      <c r="CZ730" s="47"/>
      <c r="DA730" s="47"/>
      <c r="DB730" s="47"/>
      <c r="DC730" s="47"/>
      <c r="DD730" s="47"/>
      <c r="DE730" s="47"/>
      <c r="DF730" s="47"/>
      <c r="DG730" s="47"/>
      <c r="DH730" s="47"/>
      <c r="DI730" s="47"/>
      <c r="DJ730" s="47"/>
      <c r="DK730" s="47"/>
      <c r="DL730" s="47"/>
      <c r="DM730" s="47"/>
      <c r="DN730" s="47"/>
      <c r="DO730" s="47"/>
      <c r="DP730" s="47"/>
      <c r="DQ730" s="47"/>
      <c r="DR730" s="47"/>
      <c r="DS730" s="47"/>
      <c r="DT730" s="47"/>
      <c r="DU730" s="47"/>
      <c r="DV730" s="47"/>
      <c r="DW730" s="47"/>
      <c r="DX730" s="47"/>
      <c r="DY730" s="47"/>
      <c r="DZ730" s="47"/>
      <c r="EA730" s="47"/>
      <c r="EB730" s="47"/>
      <c r="EC730" s="47"/>
      <c r="ED730" s="47"/>
      <c r="EE730" s="47"/>
      <c r="EF730" s="47"/>
      <c r="EG730" s="47"/>
      <c r="EH730" s="47"/>
      <c r="EI730" s="47"/>
      <c r="EJ730" s="47"/>
      <c r="EK730" s="47"/>
      <c r="EL730" s="47"/>
      <c r="EM730" s="47"/>
      <c r="EN730" s="47"/>
      <c r="EO730" s="47"/>
      <c r="EP730" s="47"/>
      <c r="EQ730" s="47"/>
      <c r="ER730" s="47"/>
      <c r="ES730" s="47"/>
      <c r="ET730" s="47"/>
      <c r="EU730" s="47"/>
      <c r="EV730" s="47"/>
      <c r="EW730" s="47"/>
      <c r="EX730" s="47"/>
      <c r="EY730" s="47"/>
      <c r="EZ730" s="47"/>
      <c r="FA730" s="47"/>
      <c r="FB730" s="47"/>
      <c r="FC730" s="47"/>
      <c r="FD730" s="47"/>
      <c r="FE730" s="47"/>
      <c r="FF730" s="47"/>
      <c r="FG730" s="47"/>
      <c r="FH730" s="47"/>
      <c r="FI730" s="47"/>
      <c r="FJ730" s="47"/>
      <c r="FK730" s="47"/>
      <c r="FL730" s="47"/>
      <c r="FM730" s="47"/>
      <c r="FN730" s="47"/>
      <c r="FO730" s="47"/>
      <c r="FP730" s="47"/>
      <c r="FQ730" s="47"/>
      <c r="FR730" s="47"/>
      <c r="FS730" s="47"/>
      <c r="FT730" s="47"/>
    </row>
    <row r="731" spans="1:176" ht="15" customHeight="1">
      <c r="A731" s="47">
        <v>728</v>
      </c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7"/>
      <c r="BX731" s="47"/>
      <c r="BY731" s="47"/>
      <c r="BZ731" s="47"/>
      <c r="CA731" s="47"/>
      <c r="CB731" s="47"/>
      <c r="CC731" s="47"/>
      <c r="CD731" s="47"/>
      <c r="CE731" s="47"/>
      <c r="CF731" s="47"/>
      <c r="CG731" s="47"/>
      <c r="CH731" s="47"/>
      <c r="CI731" s="47"/>
      <c r="CJ731" s="47"/>
      <c r="CK731" s="47"/>
      <c r="CL731" s="47"/>
      <c r="CM731" s="47"/>
      <c r="CN731" s="47"/>
      <c r="CO731" s="47"/>
      <c r="CP731" s="47"/>
      <c r="CQ731" s="47"/>
      <c r="CR731" s="47"/>
      <c r="CS731" s="47"/>
      <c r="CT731" s="47"/>
      <c r="CU731" s="47"/>
      <c r="CV731" s="47"/>
      <c r="CW731" s="47"/>
      <c r="CX731" s="47"/>
      <c r="CY731" s="47"/>
      <c r="CZ731" s="47"/>
      <c r="DA731" s="47"/>
      <c r="DB731" s="47"/>
      <c r="DC731" s="47"/>
      <c r="DD731" s="47"/>
      <c r="DE731" s="47"/>
      <c r="DF731" s="47"/>
      <c r="DG731" s="47"/>
      <c r="DH731" s="47"/>
      <c r="DI731" s="47"/>
      <c r="DJ731" s="47"/>
      <c r="DK731" s="47"/>
      <c r="DL731" s="47"/>
      <c r="DM731" s="47"/>
      <c r="DN731" s="47"/>
      <c r="DO731" s="47"/>
      <c r="DP731" s="47"/>
      <c r="DQ731" s="47"/>
      <c r="DR731" s="47"/>
      <c r="DS731" s="47"/>
      <c r="DT731" s="47"/>
      <c r="DU731" s="47"/>
      <c r="DV731" s="47"/>
      <c r="DW731" s="47"/>
      <c r="DX731" s="47"/>
      <c r="DY731" s="47"/>
      <c r="DZ731" s="47"/>
      <c r="EA731" s="47"/>
      <c r="EB731" s="47"/>
      <c r="EC731" s="47"/>
      <c r="ED731" s="47"/>
      <c r="EE731" s="47"/>
      <c r="EF731" s="47"/>
      <c r="EG731" s="47"/>
      <c r="EH731" s="47"/>
      <c r="EI731" s="47"/>
      <c r="EJ731" s="47"/>
      <c r="EK731" s="47"/>
      <c r="EL731" s="47"/>
      <c r="EM731" s="47"/>
      <c r="EN731" s="47"/>
      <c r="EO731" s="47"/>
      <c r="EP731" s="47"/>
      <c r="EQ731" s="47"/>
      <c r="ER731" s="47"/>
      <c r="ES731" s="47"/>
      <c r="ET731" s="47"/>
      <c r="EU731" s="47"/>
      <c r="EV731" s="47"/>
      <c r="EW731" s="47"/>
      <c r="EX731" s="47"/>
      <c r="EY731" s="47"/>
      <c r="EZ731" s="47"/>
      <c r="FA731" s="47"/>
      <c r="FB731" s="47"/>
      <c r="FC731" s="47"/>
      <c r="FD731" s="47"/>
      <c r="FE731" s="47"/>
      <c r="FF731" s="47"/>
      <c r="FG731" s="47"/>
      <c r="FH731" s="47"/>
      <c r="FI731" s="47"/>
      <c r="FJ731" s="47"/>
      <c r="FK731" s="47"/>
      <c r="FL731" s="47"/>
      <c r="FM731" s="47"/>
      <c r="FN731" s="47"/>
      <c r="FO731" s="47"/>
      <c r="FP731" s="47"/>
      <c r="FQ731" s="47"/>
      <c r="FR731" s="47"/>
      <c r="FS731" s="47"/>
      <c r="FT731" s="47"/>
    </row>
    <row r="732" spans="1:176" ht="15" customHeight="1">
      <c r="A732" s="47">
        <v>729</v>
      </c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  <c r="BX732" s="47"/>
      <c r="BY732" s="47"/>
      <c r="BZ732" s="47"/>
      <c r="CA732" s="47"/>
      <c r="CB732" s="47"/>
      <c r="CC732" s="47"/>
      <c r="CD732" s="47"/>
      <c r="CE732" s="47"/>
      <c r="CF732" s="47"/>
      <c r="CG732" s="47"/>
      <c r="CH732" s="47"/>
      <c r="CI732" s="47"/>
      <c r="CJ732" s="47"/>
      <c r="CK732" s="47"/>
      <c r="CL732" s="47"/>
      <c r="CM732" s="47"/>
      <c r="CN732" s="47"/>
      <c r="CO732" s="47"/>
      <c r="CP732" s="47"/>
      <c r="CQ732" s="47"/>
      <c r="CR732" s="47"/>
      <c r="CS732" s="47"/>
      <c r="CT732" s="47"/>
      <c r="CU732" s="47"/>
      <c r="CV732" s="47"/>
      <c r="CW732" s="47"/>
      <c r="CX732" s="47"/>
      <c r="CY732" s="47"/>
      <c r="CZ732" s="47"/>
      <c r="DA732" s="47"/>
      <c r="DB732" s="47"/>
      <c r="DC732" s="47"/>
      <c r="DD732" s="47"/>
      <c r="DE732" s="47"/>
      <c r="DF732" s="47"/>
      <c r="DG732" s="47"/>
      <c r="DH732" s="47"/>
      <c r="DI732" s="47"/>
      <c r="DJ732" s="47"/>
      <c r="DK732" s="47"/>
      <c r="DL732" s="47"/>
      <c r="DM732" s="47"/>
      <c r="DN732" s="47"/>
      <c r="DO732" s="47"/>
      <c r="DP732" s="47"/>
      <c r="DQ732" s="47"/>
      <c r="DR732" s="47"/>
      <c r="DS732" s="47"/>
      <c r="DT732" s="47"/>
      <c r="DU732" s="47"/>
      <c r="DV732" s="47"/>
      <c r="DW732" s="47"/>
      <c r="DX732" s="47"/>
      <c r="DY732" s="47"/>
      <c r="DZ732" s="47"/>
      <c r="EA732" s="47"/>
      <c r="EB732" s="47"/>
      <c r="EC732" s="47"/>
      <c r="ED732" s="47"/>
      <c r="EE732" s="47"/>
      <c r="EF732" s="47"/>
      <c r="EG732" s="47"/>
      <c r="EH732" s="47"/>
      <c r="EI732" s="47"/>
      <c r="EJ732" s="47"/>
      <c r="EK732" s="47"/>
      <c r="EL732" s="47"/>
      <c r="EM732" s="47"/>
      <c r="EN732" s="47"/>
      <c r="EO732" s="47"/>
      <c r="EP732" s="47"/>
      <c r="EQ732" s="47"/>
      <c r="ER732" s="47"/>
      <c r="ES732" s="47"/>
      <c r="ET732" s="47"/>
      <c r="EU732" s="47"/>
      <c r="EV732" s="47"/>
      <c r="EW732" s="47"/>
      <c r="EX732" s="47"/>
      <c r="EY732" s="47"/>
      <c r="EZ732" s="47"/>
      <c r="FA732" s="47"/>
      <c r="FB732" s="47"/>
      <c r="FC732" s="47"/>
      <c r="FD732" s="47"/>
      <c r="FE732" s="47"/>
      <c r="FF732" s="47"/>
      <c r="FG732" s="47"/>
      <c r="FH732" s="47"/>
      <c r="FI732" s="47"/>
      <c r="FJ732" s="47"/>
      <c r="FK732" s="47"/>
      <c r="FL732" s="47"/>
      <c r="FM732" s="47"/>
      <c r="FN732" s="47"/>
      <c r="FO732" s="47"/>
      <c r="FP732" s="47"/>
      <c r="FQ732" s="47"/>
      <c r="FR732" s="47"/>
      <c r="FS732" s="47"/>
      <c r="FT732" s="47"/>
    </row>
    <row r="733" spans="1:176" ht="15" customHeight="1">
      <c r="A733" s="47">
        <v>730</v>
      </c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7"/>
      <c r="BX733" s="47"/>
      <c r="BY733" s="47"/>
      <c r="BZ733" s="47"/>
      <c r="CA733" s="47"/>
      <c r="CB733" s="47"/>
      <c r="CC733" s="47"/>
      <c r="CD733" s="47"/>
      <c r="CE733" s="47"/>
      <c r="CF733" s="47"/>
      <c r="CG733" s="47"/>
      <c r="CH733" s="47"/>
      <c r="CI733" s="47"/>
      <c r="CJ733" s="47"/>
      <c r="CK733" s="47"/>
      <c r="CL733" s="47"/>
      <c r="CM733" s="47"/>
      <c r="CN733" s="47"/>
      <c r="CO733" s="47"/>
      <c r="CP733" s="47"/>
      <c r="CQ733" s="47"/>
      <c r="CR733" s="47"/>
      <c r="CS733" s="47"/>
      <c r="CT733" s="47"/>
      <c r="CU733" s="47"/>
      <c r="CV733" s="47"/>
      <c r="CW733" s="47"/>
      <c r="CX733" s="47"/>
      <c r="CY733" s="47"/>
      <c r="CZ733" s="47"/>
      <c r="DA733" s="47"/>
      <c r="DB733" s="47"/>
      <c r="DC733" s="47"/>
      <c r="DD733" s="47"/>
      <c r="DE733" s="47"/>
      <c r="DF733" s="47"/>
      <c r="DG733" s="47"/>
      <c r="DH733" s="47"/>
      <c r="DI733" s="47"/>
      <c r="DJ733" s="47"/>
      <c r="DK733" s="47"/>
      <c r="DL733" s="47"/>
      <c r="DM733" s="47"/>
      <c r="DN733" s="47"/>
      <c r="DO733" s="47"/>
      <c r="DP733" s="47"/>
      <c r="DQ733" s="47"/>
      <c r="DR733" s="47"/>
      <c r="DS733" s="47"/>
      <c r="DT733" s="47"/>
      <c r="DU733" s="47"/>
      <c r="DV733" s="47"/>
      <c r="DW733" s="47"/>
      <c r="DX733" s="47"/>
      <c r="DY733" s="47"/>
      <c r="DZ733" s="47"/>
      <c r="EA733" s="47"/>
      <c r="EB733" s="47"/>
      <c r="EC733" s="47"/>
      <c r="ED733" s="47"/>
      <c r="EE733" s="47"/>
      <c r="EF733" s="47"/>
      <c r="EG733" s="47"/>
      <c r="EH733" s="47"/>
      <c r="EI733" s="47"/>
      <c r="EJ733" s="47"/>
      <c r="EK733" s="47"/>
      <c r="EL733" s="47"/>
      <c r="EM733" s="47"/>
      <c r="EN733" s="47"/>
      <c r="EO733" s="47"/>
      <c r="EP733" s="47"/>
      <c r="EQ733" s="47"/>
      <c r="ER733" s="47"/>
      <c r="ES733" s="47"/>
      <c r="ET733" s="47"/>
      <c r="EU733" s="47"/>
      <c r="EV733" s="47"/>
      <c r="EW733" s="47"/>
      <c r="EX733" s="47"/>
      <c r="EY733" s="47"/>
      <c r="EZ733" s="47"/>
      <c r="FA733" s="47"/>
      <c r="FB733" s="47"/>
      <c r="FC733" s="47"/>
      <c r="FD733" s="47"/>
      <c r="FE733" s="47"/>
      <c r="FF733" s="47"/>
      <c r="FG733" s="47"/>
      <c r="FH733" s="47"/>
      <c r="FI733" s="47"/>
      <c r="FJ733" s="47"/>
      <c r="FK733" s="47"/>
      <c r="FL733" s="47"/>
      <c r="FM733" s="47"/>
      <c r="FN733" s="47"/>
      <c r="FO733" s="47"/>
      <c r="FP733" s="47"/>
      <c r="FQ733" s="47"/>
      <c r="FR733" s="47"/>
      <c r="FS733" s="47"/>
      <c r="FT733" s="47"/>
    </row>
    <row r="734" spans="1:176" ht="15" customHeight="1">
      <c r="A734" s="47">
        <v>731</v>
      </c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47"/>
      <c r="CD734" s="47"/>
      <c r="CE734" s="47"/>
      <c r="CF734" s="47"/>
      <c r="CG734" s="47"/>
      <c r="CH734" s="47"/>
      <c r="CI734" s="47"/>
      <c r="CJ734" s="47"/>
      <c r="CK734" s="47"/>
      <c r="CL734" s="47"/>
      <c r="CM734" s="47"/>
      <c r="CN734" s="47"/>
      <c r="CO734" s="47"/>
      <c r="CP734" s="47"/>
      <c r="CQ734" s="47"/>
      <c r="CR734" s="47"/>
      <c r="CS734" s="47"/>
      <c r="CT734" s="47"/>
      <c r="CU734" s="47"/>
      <c r="CV734" s="47"/>
      <c r="CW734" s="47"/>
      <c r="CX734" s="47"/>
      <c r="CY734" s="47"/>
      <c r="CZ734" s="47"/>
      <c r="DA734" s="47"/>
      <c r="DB734" s="47"/>
      <c r="DC734" s="47"/>
      <c r="DD734" s="47"/>
      <c r="DE734" s="47"/>
      <c r="DF734" s="47"/>
      <c r="DG734" s="47"/>
      <c r="DH734" s="47"/>
      <c r="DI734" s="47"/>
      <c r="DJ734" s="47"/>
      <c r="DK734" s="47"/>
      <c r="DL734" s="47"/>
      <c r="DM734" s="47"/>
      <c r="DN734" s="47"/>
      <c r="DO734" s="47"/>
      <c r="DP734" s="47"/>
      <c r="DQ734" s="47"/>
      <c r="DR734" s="47"/>
      <c r="DS734" s="47"/>
      <c r="DT734" s="47"/>
      <c r="DU734" s="47"/>
      <c r="DV734" s="47"/>
      <c r="DW734" s="47"/>
      <c r="DX734" s="47"/>
      <c r="DY734" s="47"/>
      <c r="DZ734" s="47"/>
      <c r="EA734" s="47"/>
      <c r="EB734" s="47"/>
      <c r="EC734" s="47"/>
      <c r="ED734" s="47"/>
      <c r="EE734" s="47"/>
      <c r="EF734" s="47"/>
      <c r="EG734" s="47"/>
      <c r="EH734" s="47"/>
      <c r="EI734" s="47"/>
      <c r="EJ734" s="47"/>
      <c r="EK734" s="47"/>
      <c r="EL734" s="47"/>
      <c r="EM734" s="47"/>
      <c r="EN734" s="47"/>
      <c r="EO734" s="47"/>
      <c r="EP734" s="47"/>
      <c r="EQ734" s="47"/>
      <c r="ER734" s="47"/>
      <c r="ES734" s="47"/>
      <c r="ET734" s="47"/>
      <c r="EU734" s="47"/>
      <c r="EV734" s="47"/>
      <c r="EW734" s="47"/>
      <c r="EX734" s="47"/>
      <c r="EY734" s="47"/>
      <c r="EZ734" s="47"/>
      <c r="FA734" s="47"/>
      <c r="FB734" s="47"/>
      <c r="FC734" s="47"/>
      <c r="FD734" s="47"/>
      <c r="FE734" s="47"/>
      <c r="FF734" s="47"/>
      <c r="FG734" s="47"/>
      <c r="FH734" s="47"/>
      <c r="FI734" s="47"/>
      <c r="FJ734" s="47"/>
      <c r="FK734" s="47"/>
      <c r="FL734" s="47"/>
      <c r="FM734" s="47"/>
      <c r="FN734" s="47"/>
      <c r="FO734" s="47"/>
      <c r="FP734" s="47"/>
      <c r="FQ734" s="47"/>
      <c r="FR734" s="47"/>
      <c r="FS734" s="47"/>
      <c r="FT734" s="47"/>
    </row>
    <row r="735" spans="1:176" ht="15" customHeight="1">
      <c r="A735" s="47">
        <v>732</v>
      </c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7"/>
      <c r="BX735" s="47"/>
      <c r="BY735" s="47"/>
      <c r="BZ735" s="47"/>
      <c r="CA735" s="47"/>
      <c r="CB735" s="47"/>
      <c r="CC735" s="47"/>
      <c r="CD735" s="47"/>
      <c r="CE735" s="47"/>
      <c r="CF735" s="47"/>
      <c r="CG735" s="47"/>
      <c r="CH735" s="47"/>
      <c r="CI735" s="47"/>
      <c r="CJ735" s="47"/>
      <c r="CK735" s="47"/>
      <c r="CL735" s="47"/>
      <c r="CM735" s="47"/>
      <c r="CN735" s="47"/>
      <c r="CO735" s="47"/>
      <c r="CP735" s="47"/>
      <c r="CQ735" s="47"/>
      <c r="CR735" s="47"/>
      <c r="CS735" s="47"/>
      <c r="CT735" s="47"/>
      <c r="CU735" s="47"/>
      <c r="CV735" s="47"/>
      <c r="CW735" s="47"/>
      <c r="CX735" s="47"/>
      <c r="CY735" s="47"/>
      <c r="CZ735" s="47"/>
      <c r="DA735" s="47"/>
      <c r="DB735" s="47"/>
      <c r="DC735" s="47"/>
      <c r="DD735" s="47"/>
      <c r="DE735" s="47"/>
      <c r="DF735" s="47"/>
      <c r="DG735" s="47"/>
      <c r="DH735" s="47"/>
      <c r="DI735" s="47"/>
      <c r="DJ735" s="47"/>
      <c r="DK735" s="47"/>
      <c r="DL735" s="47"/>
      <c r="DM735" s="47"/>
      <c r="DN735" s="47"/>
      <c r="DO735" s="47"/>
      <c r="DP735" s="47"/>
      <c r="DQ735" s="47"/>
      <c r="DR735" s="47"/>
      <c r="DS735" s="47"/>
      <c r="DT735" s="47"/>
      <c r="DU735" s="47"/>
      <c r="DV735" s="47"/>
      <c r="DW735" s="47"/>
      <c r="DX735" s="47"/>
      <c r="DY735" s="47"/>
      <c r="DZ735" s="47"/>
      <c r="EA735" s="47"/>
      <c r="EB735" s="47"/>
      <c r="EC735" s="47"/>
      <c r="ED735" s="47"/>
      <c r="EE735" s="47"/>
      <c r="EF735" s="47"/>
      <c r="EG735" s="47"/>
      <c r="EH735" s="47"/>
      <c r="EI735" s="47"/>
      <c r="EJ735" s="47"/>
      <c r="EK735" s="47"/>
      <c r="EL735" s="47"/>
      <c r="EM735" s="47"/>
      <c r="EN735" s="47"/>
      <c r="EO735" s="47"/>
      <c r="EP735" s="47"/>
      <c r="EQ735" s="47"/>
      <c r="ER735" s="47"/>
      <c r="ES735" s="47"/>
      <c r="ET735" s="47"/>
      <c r="EU735" s="47"/>
      <c r="EV735" s="47"/>
      <c r="EW735" s="47"/>
      <c r="EX735" s="47"/>
      <c r="EY735" s="47"/>
      <c r="EZ735" s="47"/>
      <c r="FA735" s="47"/>
      <c r="FB735" s="47"/>
      <c r="FC735" s="47"/>
      <c r="FD735" s="47"/>
      <c r="FE735" s="47"/>
      <c r="FF735" s="47"/>
      <c r="FG735" s="47"/>
      <c r="FH735" s="47"/>
      <c r="FI735" s="47"/>
      <c r="FJ735" s="47"/>
      <c r="FK735" s="47"/>
      <c r="FL735" s="47"/>
      <c r="FM735" s="47"/>
      <c r="FN735" s="47"/>
      <c r="FO735" s="47"/>
      <c r="FP735" s="47"/>
      <c r="FQ735" s="47"/>
      <c r="FR735" s="47"/>
      <c r="FS735" s="47"/>
      <c r="FT735" s="47"/>
    </row>
    <row r="736" spans="1:176" ht="15" customHeight="1">
      <c r="A736" s="47">
        <v>733</v>
      </c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7"/>
      <c r="BX736" s="47"/>
      <c r="BY736" s="47"/>
      <c r="BZ736" s="47"/>
      <c r="CA736" s="47"/>
      <c r="CB736" s="47"/>
      <c r="CC736" s="47"/>
      <c r="CD736" s="47"/>
      <c r="CE736" s="47"/>
      <c r="CF736" s="47"/>
      <c r="CG736" s="47"/>
      <c r="CH736" s="47"/>
      <c r="CI736" s="47"/>
      <c r="CJ736" s="47"/>
      <c r="CK736" s="47"/>
      <c r="CL736" s="47"/>
      <c r="CM736" s="47"/>
      <c r="CN736" s="47"/>
      <c r="CO736" s="47"/>
      <c r="CP736" s="47"/>
      <c r="CQ736" s="47"/>
      <c r="CR736" s="47"/>
      <c r="CS736" s="47"/>
      <c r="CT736" s="47"/>
      <c r="CU736" s="47"/>
      <c r="CV736" s="47"/>
      <c r="CW736" s="47"/>
      <c r="CX736" s="47"/>
      <c r="CY736" s="47"/>
      <c r="CZ736" s="47"/>
      <c r="DA736" s="47"/>
      <c r="DB736" s="47"/>
      <c r="DC736" s="47"/>
      <c r="DD736" s="47"/>
      <c r="DE736" s="47"/>
      <c r="DF736" s="47"/>
      <c r="DG736" s="47"/>
      <c r="DH736" s="47"/>
      <c r="DI736" s="47"/>
      <c r="DJ736" s="47"/>
      <c r="DK736" s="47"/>
      <c r="DL736" s="47"/>
      <c r="DM736" s="47"/>
      <c r="DN736" s="47"/>
      <c r="DO736" s="47"/>
      <c r="DP736" s="47"/>
      <c r="DQ736" s="47"/>
      <c r="DR736" s="47"/>
      <c r="DS736" s="47"/>
      <c r="DT736" s="47"/>
      <c r="DU736" s="47"/>
      <c r="DV736" s="47"/>
      <c r="DW736" s="47"/>
      <c r="DX736" s="47"/>
      <c r="DY736" s="47"/>
      <c r="DZ736" s="47"/>
      <c r="EA736" s="47"/>
      <c r="EB736" s="47"/>
      <c r="EC736" s="47"/>
      <c r="ED736" s="47"/>
      <c r="EE736" s="47"/>
      <c r="EF736" s="47"/>
      <c r="EG736" s="47"/>
      <c r="EH736" s="47"/>
      <c r="EI736" s="47"/>
      <c r="EJ736" s="47"/>
      <c r="EK736" s="47"/>
      <c r="EL736" s="47"/>
      <c r="EM736" s="47"/>
      <c r="EN736" s="47"/>
      <c r="EO736" s="47"/>
      <c r="EP736" s="47"/>
      <c r="EQ736" s="47"/>
      <c r="ER736" s="47"/>
      <c r="ES736" s="47"/>
      <c r="ET736" s="47"/>
      <c r="EU736" s="47"/>
      <c r="EV736" s="47"/>
      <c r="EW736" s="47"/>
      <c r="EX736" s="47"/>
      <c r="EY736" s="47"/>
      <c r="EZ736" s="47"/>
      <c r="FA736" s="47"/>
      <c r="FB736" s="47"/>
      <c r="FC736" s="47"/>
      <c r="FD736" s="47"/>
      <c r="FE736" s="47"/>
      <c r="FF736" s="47"/>
      <c r="FG736" s="47"/>
      <c r="FH736" s="47"/>
      <c r="FI736" s="47"/>
      <c r="FJ736" s="47"/>
      <c r="FK736" s="47"/>
      <c r="FL736" s="47"/>
      <c r="FM736" s="47"/>
      <c r="FN736" s="47"/>
      <c r="FO736" s="47"/>
      <c r="FP736" s="47"/>
      <c r="FQ736" s="47"/>
      <c r="FR736" s="47"/>
      <c r="FS736" s="47"/>
      <c r="FT736" s="47"/>
    </row>
    <row r="737" spans="1:176" ht="15" customHeight="1">
      <c r="A737" s="47">
        <v>734</v>
      </c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  <c r="BX737" s="47"/>
      <c r="BY737" s="47"/>
      <c r="BZ737" s="47"/>
      <c r="CA737" s="47"/>
      <c r="CB737" s="47"/>
      <c r="CC737" s="47"/>
      <c r="CD737" s="47"/>
      <c r="CE737" s="47"/>
      <c r="CF737" s="47"/>
      <c r="CG737" s="47"/>
      <c r="CH737" s="47"/>
      <c r="CI737" s="47"/>
      <c r="CJ737" s="47"/>
      <c r="CK737" s="47"/>
      <c r="CL737" s="47"/>
      <c r="CM737" s="47"/>
      <c r="CN737" s="47"/>
      <c r="CO737" s="47"/>
      <c r="CP737" s="47"/>
      <c r="CQ737" s="47"/>
      <c r="CR737" s="47"/>
      <c r="CS737" s="47"/>
      <c r="CT737" s="47"/>
      <c r="CU737" s="47"/>
      <c r="CV737" s="47"/>
      <c r="CW737" s="47"/>
      <c r="CX737" s="47"/>
      <c r="CY737" s="47"/>
      <c r="CZ737" s="47"/>
      <c r="DA737" s="47"/>
      <c r="DB737" s="47"/>
      <c r="DC737" s="47"/>
      <c r="DD737" s="47"/>
      <c r="DE737" s="47"/>
      <c r="DF737" s="47"/>
      <c r="DG737" s="47"/>
      <c r="DH737" s="47"/>
      <c r="DI737" s="47"/>
      <c r="DJ737" s="47"/>
      <c r="DK737" s="47"/>
      <c r="DL737" s="47"/>
      <c r="DM737" s="47"/>
      <c r="DN737" s="47"/>
      <c r="DO737" s="47"/>
      <c r="DP737" s="47"/>
      <c r="DQ737" s="47"/>
      <c r="DR737" s="47"/>
      <c r="DS737" s="47"/>
      <c r="DT737" s="47"/>
      <c r="DU737" s="47"/>
      <c r="DV737" s="47"/>
      <c r="DW737" s="47"/>
      <c r="DX737" s="47"/>
      <c r="DY737" s="47"/>
      <c r="DZ737" s="47"/>
      <c r="EA737" s="47"/>
      <c r="EB737" s="47"/>
      <c r="EC737" s="47"/>
      <c r="ED737" s="47"/>
      <c r="EE737" s="47"/>
      <c r="EF737" s="47"/>
      <c r="EG737" s="47"/>
      <c r="EH737" s="47"/>
      <c r="EI737" s="47"/>
      <c r="EJ737" s="47"/>
      <c r="EK737" s="47"/>
      <c r="EL737" s="47"/>
      <c r="EM737" s="47"/>
      <c r="EN737" s="47"/>
      <c r="EO737" s="47"/>
      <c r="EP737" s="47"/>
      <c r="EQ737" s="47"/>
      <c r="ER737" s="47"/>
      <c r="ES737" s="47"/>
      <c r="ET737" s="47"/>
      <c r="EU737" s="47"/>
      <c r="EV737" s="47"/>
      <c r="EW737" s="47"/>
      <c r="EX737" s="47"/>
      <c r="EY737" s="47"/>
      <c r="EZ737" s="47"/>
      <c r="FA737" s="47"/>
      <c r="FB737" s="47"/>
      <c r="FC737" s="47"/>
      <c r="FD737" s="47"/>
      <c r="FE737" s="47"/>
      <c r="FF737" s="47"/>
      <c r="FG737" s="47"/>
      <c r="FH737" s="47"/>
      <c r="FI737" s="47"/>
      <c r="FJ737" s="47"/>
      <c r="FK737" s="47"/>
      <c r="FL737" s="47"/>
      <c r="FM737" s="47"/>
      <c r="FN737" s="47"/>
      <c r="FO737" s="47"/>
      <c r="FP737" s="47"/>
      <c r="FQ737" s="47"/>
      <c r="FR737" s="47"/>
      <c r="FS737" s="47"/>
      <c r="FT737" s="47"/>
    </row>
    <row r="738" spans="1:176" ht="15" customHeight="1">
      <c r="A738" s="47">
        <v>735</v>
      </c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7"/>
      <c r="BX738" s="47"/>
      <c r="BY738" s="47"/>
      <c r="BZ738" s="47"/>
      <c r="CA738" s="47"/>
      <c r="CB738" s="47"/>
      <c r="CC738" s="47"/>
      <c r="CD738" s="47"/>
      <c r="CE738" s="47"/>
      <c r="CF738" s="47"/>
      <c r="CG738" s="47"/>
      <c r="CH738" s="47"/>
      <c r="CI738" s="47"/>
      <c r="CJ738" s="47"/>
      <c r="CK738" s="47"/>
      <c r="CL738" s="47"/>
      <c r="CM738" s="47"/>
      <c r="CN738" s="47"/>
      <c r="CO738" s="47"/>
      <c r="CP738" s="47"/>
      <c r="CQ738" s="47"/>
      <c r="CR738" s="47"/>
      <c r="CS738" s="47"/>
      <c r="CT738" s="47"/>
      <c r="CU738" s="47"/>
      <c r="CV738" s="47"/>
      <c r="CW738" s="47"/>
      <c r="CX738" s="47"/>
      <c r="CY738" s="47"/>
      <c r="CZ738" s="47"/>
      <c r="DA738" s="47"/>
      <c r="DB738" s="47"/>
      <c r="DC738" s="47"/>
      <c r="DD738" s="47"/>
      <c r="DE738" s="47"/>
      <c r="DF738" s="47"/>
      <c r="DG738" s="47"/>
      <c r="DH738" s="47"/>
      <c r="DI738" s="47"/>
      <c r="DJ738" s="47"/>
      <c r="DK738" s="47"/>
      <c r="DL738" s="47"/>
      <c r="DM738" s="47"/>
      <c r="DN738" s="47"/>
      <c r="DO738" s="47"/>
      <c r="DP738" s="47"/>
      <c r="DQ738" s="47"/>
      <c r="DR738" s="47"/>
      <c r="DS738" s="47"/>
      <c r="DT738" s="47"/>
      <c r="DU738" s="47"/>
      <c r="DV738" s="47"/>
      <c r="DW738" s="47"/>
      <c r="DX738" s="47"/>
      <c r="DY738" s="47"/>
      <c r="DZ738" s="47"/>
      <c r="EA738" s="47"/>
      <c r="EB738" s="47"/>
      <c r="EC738" s="47"/>
      <c r="ED738" s="47"/>
      <c r="EE738" s="47"/>
      <c r="EF738" s="47"/>
      <c r="EG738" s="47"/>
      <c r="EH738" s="47"/>
      <c r="EI738" s="47"/>
      <c r="EJ738" s="47"/>
      <c r="EK738" s="47"/>
      <c r="EL738" s="47"/>
      <c r="EM738" s="47"/>
      <c r="EN738" s="47"/>
      <c r="EO738" s="47"/>
      <c r="EP738" s="47"/>
      <c r="EQ738" s="47"/>
      <c r="ER738" s="47"/>
      <c r="ES738" s="47"/>
      <c r="ET738" s="47"/>
      <c r="EU738" s="47"/>
      <c r="EV738" s="47"/>
      <c r="EW738" s="47"/>
      <c r="EX738" s="47"/>
      <c r="EY738" s="47"/>
      <c r="EZ738" s="47"/>
      <c r="FA738" s="47"/>
      <c r="FB738" s="47"/>
      <c r="FC738" s="47"/>
      <c r="FD738" s="47"/>
      <c r="FE738" s="47"/>
      <c r="FF738" s="47"/>
      <c r="FG738" s="47"/>
      <c r="FH738" s="47"/>
      <c r="FI738" s="47"/>
      <c r="FJ738" s="47"/>
      <c r="FK738" s="47"/>
      <c r="FL738" s="47"/>
      <c r="FM738" s="47"/>
      <c r="FN738" s="47"/>
      <c r="FO738" s="47"/>
      <c r="FP738" s="47"/>
      <c r="FQ738" s="47"/>
      <c r="FR738" s="47"/>
      <c r="FS738" s="47"/>
      <c r="FT738" s="47"/>
    </row>
    <row r="739" spans="1:176" ht="15" customHeight="1">
      <c r="A739" s="47">
        <v>736</v>
      </c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7"/>
      <c r="BX739" s="47"/>
      <c r="BY739" s="47"/>
      <c r="BZ739" s="47"/>
      <c r="CA739" s="47"/>
      <c r="CB739" s="47"/>
      <c r="CC739" s="47"/>
      <c r="CD739" s="47"/>
      <c r="CE739" s="47"/>
      <c r="CF739" s="47"/>
      <c r="CG739" s="47"/>
      <c r="CH739" s="47"/>
      <c r="CI739" s="47"/>
      <c r="CJ739" s="47"/>
      <c r="CK739" s="47"/>
      <c r="CL739" s="47"/>
      <c r="CM739" s="47"/>
      <c r="CN739" s="47"/>
      <c r="CO739" s="47"/>
      <c r="CP739" s="47"/>
      <c r="CQ739" s="47"/>
      <c r="CR739" s="47"/>
      <c r="CS739" s="47"/>
      <c r="CT739" s="47"/>
      <c r="CU739" s="47"/>
      <c r="CV739" s="47"/>
      <c r="CW739" s="47"/>
      <c r="CX739" s="47"/>
      <c r="CY739" s="47"/>
      <c r="CZ739" s="47"/>
      <c r="DA739" s="47"/>
      <c r="DB739" s="47"/>
      <c r="DC739" s="47"/>
      <c r="DD739" s="47"/>
      <c r="DE739" s="47"/>
      <c r="DF739" s="47"/>
      <c r="DG739" s="47"/>
      <c r="DH739" s="47"/>
      <c r="DI739" s="47"/>
      <c r="DJ739" s="47"/>
      <c r="DK739" s="47"/>
      <c r="DL739" s="47"/>
      <c r="DM739" s="47"/>
      <c r="DN739" s="47"/>
      <c r="DO739" s="47"/>
      <c r="DP739" s="47"/>
      <c r="DQ739" s="47"/>
      <c r="DR739" s="47"/>
      <c r="DS739" s="47"/>
      <c r="DT739" s="47"/>
      <c r="DU739" s="47"/>
      <c r="DV739" s="47"/>
      <c r="DW739" s="47"/>
      <c r="DX739" s="47"/>
      <c r="DY739" s="47"/>
      <c r="DZ739" s="47"/>
      <c r="EA739" s="47"/>
      <c r="EB739" s="47"/>
      <c r="EC739" s="47"/>
      <c r="ED739" s="47"/>
      <c r="EE739" s="47"/>
      <c r="EF739" s="47"/>
      <c r="EG739" s="47"/>
      <c r="EH739" s="47"/>
      <c r="EI739" s="47"/>
      <c r="EJ739" s="47"/>
      <c r="EK739" s="47"/>
      <c r="EL739" s="47"/>
      <c r="EM739" s="47"/>
      <c r="EN739" s="47"/>
      <c r="EO739" s="47"/>
      <c r="EP739" s="47"/>
      <c r="EQ739" s="47"/>
      <c r="ER739" s="47"/>
      <c r="ES739" s="47"/>
      <c r="ET739" s="47"/>
      <c r="EU739" s="47"/>
      <c r="EV739" s="47"/>
      <c r="EW739" s="47"/>
      <c r="EX739" s="47"/>
      <c r="EY739" s="47"/>
      <c r="EZ739" s="47"/>
      <c r="FA739" s="47"/>
      <c r="FB739" s="47"/>
      <c r="FC739" s="47"/>
      <c r="FD739" s="47"/>
      <c r="FE739" s="47"/>
      <c r="FF739" s="47"/>
      <c r="FG739" s="47"/>
      <c r="FH739" s="47"/>
      <c r="FI739" s="47"/>
      <c r="FJ739" s="47"/>
      <c r="FK739" s="47"/>
      <c r="FL739" s="47"/>
      <c r="FM739" s="47"/>
      <c r="FN739" s="47"/>
      <c r="FO739" s="47"/>
      <c r="FP739" s="47"/>
      <c r="FQ739" s="47"/>
      <c r="FR739" s="47"/>
      <c r="FS739" s="47"/>
      <c r="FT739" s="47"/>
    </row>
    <row r="740" spans="1:176" ht="15" customHeight="1">
      <c r="A740" s="47">
        <v>737</v>
      </c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  <c r="BX740" s="47"/>
      <c r="BY740" s="47"/>
      <c r="BZ740" s="47"/>
      <c r="CA740" s="47"/>
      <c r="CB740" s="47"/>
      <c r="CC740" s="47"/>
      <c r="CD740" s="47"/>
      <c r="CE740" s="47"/>
      <c r="CF740" s="47"/>
      <c r="CG740" s="47"/>
      <c r="CH740" s="47"/>
      <c r="CI740" s="47"/>
      <c r="CJ740" s="47"/>
      <c r="CK740" s="47"/>
      <c r="CL740" s="47"/>
      <c r="CM740" s="47"/>
      <c r="CN740" s="47"/>
      <c r="CO740" s="47"/>
      <c r="CP740" s="47"/>
      <c r="CQ740" s="47"/>
      <c r="CR740" s="47"/>
      <c r="CS740" s="47"/>
      <c r="CT740" s="47"/>
      <c r="CU740" s="47"/>
      <c r="CV740" s="47"/>
      <c r="CW740" s="47"/>
      <c r="CX740" s="47"/>
      <c r="CY740" s="47"/>
      <c r="CZ740" s="47"/>
      <c r="DA740" s="47"/>
      <c r="DB740" s="47"/>
      <c r="DC740" s="47"/>
      <c r="DD740" s="47"/>
      <c r="DE740" s="47"/>
      <c r="DF740" s="47"/>
      <c r="DG740" s="47"/>
      <c r="DH740" s="47"/>
      <c r="DI740" s="47"/>
      <c r="DJ740" s="47"/>
      <c r="DK740" s="47"/>
      <c r="DL740" s="47"/>
      <c r="DM740" s="47"/>
      <c r="DN740" s="47"/>
      <c r="DO740" s="47"/>
      <c r="DP740" s="47"/>
      <c r="DQ740" s="47"/>
      <c r="DR740" s="47"/>
      <c r="DS740" s="47"/>
      <c r="DT740" s="47"/>
      <c r="DU740" s="47"/>
      <c r="DV740" s="47"/>
      <c r="DW740" s="47"/>
      <c r="DX740" s="47"/>
      <c r="DY740" s="47"/>
      <c r="DZ740" s="47"/>
      <c r="EA740" s="47"/>
      <c r="EB740" s="47"/>
      <c r="EC740" s="47"/>
      <c r="ED740" s="47"/>
      <c r="EE740" s="47"/>
      <c r="EF740" s="47"/>
      <c r="EG740" s="47"/>
      <c r="EH740" s="47"/>
      <c r="EI740" s="47"/>
      <c r="EJ740" s="47"/>
      <c r="EK740" s="47"/>
      <c r="EL740" s="47"/>
      <c r="EM740" s="47"/>
      <c r="EN740" s="47"/>
      <c r="EO740" s="47"/>
      <c r="EP740" s="47"/>
      <c r="EQ740" s="47"/>
      <c r="ER740" s="47"/>
      <c r="ES740" s="47"/>
      <c r="ET740" s="47"/>
      <c r="EU740" s="47"/>
      <c r="EV740" s="47"/>
      <c r="EW740" s="47"/>
      <c r="EX740" s="47"/>
      <c r="EY740" s="47"/>
      <c r="EZ740" s="47"/>
      <c r="FA740" s="47"/>
      <c r="FB740" s="47"/>
      <c r="FC740" s="47"/>
      <c r="FD740" s="47"/>
      <c r="FE740" s="47"/>
      <c r="FF740" s="47"/>
      <c r="FG740" s="47"/>
      <c r="FH740" s="47"/>
      <c r="FI740" s="47"/>
      <c r="FJ740" s="47"/>
      <c r="FK740" s="47"/>
      <c r="FL740" s="47"/>
      <c r="FM740" s="47"/>
      <c r="FN740" s="47"/>
      <c r="FO740" s="47"/>
      <c r="FP740" s="47"/>
      <c r="FQ740" s="47"/>
      <c r="FR740" s="47"/>
      <c r="FS740" s="47"/>
      <c r="FT740" s="47"/>
    </row>
    <row r="741" spans="1:176" ht="15" customHeight="1">
      <c r="A741" s="47">
        <v>738</v>
      </c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7"/>
      <c r="BX741" s="47"/>
      <c r="BY741" s="47"/>
      <c r="BZ741" s="47"/>
      <c r="CA741" s="47"/>
      <c r="CB741" s="47"/>
      <c r="CC741" s="47"/>
      <c r="CD741" s="47"/>
      <c r="CE741" s="47"/>
      <c r="CF741" s="47"/>
      <c r="CG741" s="47"/>
      <c r="CH741" s="47"/>
      <c r="CI741" s="47"/>
      <c r="CJ741" s="47"/>
      <c r="CK741" s="47"/>
      <c r="CL741" s="47"/>
      <c r="CM741" s="47"/>
      <c r="CN741" s="47"/>
      <c r="CO741" s="47"/>
      <c r="CP741" s="47"/>
      <c r="CQ741" s="47"/>
      <c r="CR741" s="47"/>
      <c r="CS741" s="47"/>
      <c r="CT741" s="47"/>
      <c r="CU741" s="47"/>
      <c r="CV741" s="47"/>
      <c r="CW741" s="47"/>
      <c r="CX741" s="47"/>
      <c r="CY741" s="47"/>
      <c r="CZ741" s="47"/>
      <c r="DA741" s="47"/>
      <c r="DB741" s="47"/>
      <c r="DC741" s="47"/>
      <c r="DD741" s="47"/>
      <c r="DE741" s="47"/>
      <c r="DF741" s="47"/>
      <c r="DG741" s="47"/>
      <c r="DH741" s="47"/>
      <c r="DI741" s="47"/>
      <c r="DJ741" s="47"/>
      <c r="DK741" s="47"/>
      <c r="DL741" s="47"/>
      <c r="DM741" s="47"/>
      <c r="DN741" s="47"/>
      <c r="DO741" s="47"/>
      <c r="DP741" s="47"/>
      <c r="DQ741" s="47"/>
      <c r="DR741" s="47"/>
      <c r="DS741" s="47"/>
      <c r="DT741" s="47"/>
      <c r="DU741" s="47"/>
      <c r="DV741" s="47"/>
      <c r="DW741" s="47"/>
      <c r="DX741" s="47"/>
      <c r="DY741" s="47"/>
      <c r="DZ741" s="47"/>
      <c r="EA741" s="47"/>
      <c r="EB741" s="47"/>
      <c r="EC741" s="47"/>
      <c r="ED741" s="47"/>
      <c r="EE741" s="47"/>
      <c r="EF741" s="47"/>
      <c r="EG741" s="47"/>
      <c r="EH741" s="47"/>
      <c r="EI741" s="47"/>
      <c r="EJ741" s="47"/>
      <c r="EK741" s="47"/>
      <c r="EL741" s="47"/>
      <c r="EM741" s="47"/>
      <c r="EN741" s="47"/>
      <c r="EO741" s="47"/>
      <c r="EP741" s="47"/>
      <c r="EQ741" s="47"/>
      <c r="ER741" s="47"/>
      <c r="ES741" s="47"/>
      <c r="ET741" s="47"/>
      <c r="EU741" s="47"/>
      <c r="EV741" s="47"/>
      <c r="EW741" s="47"/>
      <c r="EX741" s="47"/>
      <c r="EY741" s="47"/>
      <c r="EZ741" s="47"/>
      <c r="FA741" s="47"/>
      <c r="FB741" s="47"/>
      <c r="FC741" s="47"/>
      <c r="FD741" s="47"/>
      <c r="FE741" s="47"/>
      <c r="FF741" s="47"/>
      <c r="FG741" s="47"/>
      <c r="FH741" s="47"/>
      <c r="FI741" s="47"/>
      <c r="FJ741" s="47"/>
      <c r="FK741" s="47"/>
      <c r="FL741" s="47"/>
      <c r="FM741" s="47"/>
      <c r="FN741" s="47"/>
      <c r="FO741" s="47"/>
      <c r="FP741" s="47"/>
      <c r="FQ741" s="47"/>
      <c r="FR741" s="47"/>
      <c r="FS741" s="47"/>
      <c r="FT741" s="47"/>
    </row>
    <row r="742" spans="1:176" ht="15" customHeight="1">
      <c r="A742" s="47">
        <v>739</v>
      </c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7"/>
      <c r="BX742" s="47"/>
      <c r="BY742" s="47"/>
      <c r="BZ742" s="47"/>
      <c r="CA742" s="47"/>
      <c r="CB742" s="47"/>
      <c r="CC742" s="47"/>
      <c r="CD742" s="47"/>
      <c r="CE742" s="47"/>
      <c r="CF742" s="47"/>
      <c r="CG742" s="47"/>
      <c r="CH742" s="47"/>
      <c r="CI742" s="47"/>
      <c r="CJ742" s="47"/>
      <c r="CK742" s="47"/>
      <c r="CL742" s="47"/>
      <c r="CM742" s="47"/>
      <c r="CN742" s="47"/>
      <c r="CO742" s="47"/>
      <c r="CP742" s="47"/>
      <c r="CQ742" s="47"/>
      <c r="CR742" s="47"/>
      <c r="CS742" s="47"/>
      <c r="CT742" s="47"/>
      <c r="CU742" s="47"/>
      <c r="CV742" s="47"/>
      <c r="CW742" s="47"/>
      <c r="CX742" s="47"/>
      <c r="CY742" s="47"/>
      <c r="CZ742" s="47"/>
      <c r="DA742" s="47"/>
      <c r="DB742" s="47"/>
      <c r="DC742" s="47"/>
      <c r="DD742" s="47"/>
      <c r="DE742" s="47"/>
      <c r="DF742" s="47"/>
      <c r="DG742" s="47"/>
      <c r="DH742" s="47"/>
      <c r="DI742" s="47"/>
      <c r="DJ742" s="47"/>
      <c r="DK742" s="47"/>
      <c r="DL742" s="47"/>
      <c r="DM742" s="47"/>
      <c r="DN742" s="47"/>
      <c r="DO742" s="47"/>
      <c r="DP742" s="47"/>
      <c r="DQ742" s="47"/>
      <c r="DR742" s="47"/>
      <c r="DS742" s="47"/>
      <c r="DT742" s="47"/>
      <c r="DU742" s="47"/>
      <c r="DV742" s="47"/>
      <c r="DW742" s="47"/>
      <c r="DX742" s="47"/>
      <c r="DY742" s="47"/>
      <c r="DZ742" s="47"/>
      <c r="EA742" s="47"/>
      <c r="EB742" s="47"/>
      <c r="EC742" s="47"/>
      <c r="ED742" s="47"/>
      <c r="EE742" s="47"/>
      <c r="EF742" s="47"/>
      <c r="EG742" s="47"/>
      <c r="EH742" s="47"/>
      <c r="EI742" s="47"/>
      <c r="EJ742" s="47"/>
      <c r="EK742" s="47"/>
      <c r="EL742" s="47"/>
      <c r="EM742" s="47"/>
      <c r="EN742" s="47"/>
      <c r="EO742" s="47"/>
      <c r="EP742" s="47"/>
      <c r="EQ742" s="47"/>
      <c r="ER742" s="47"/>
      <c r="ES742" s="47"/>
      <c r="ET742" s="47"/>
      <c r="EU742" s="47"/>
      <c r="EV742" s="47"/>
      <c r="EW742" s="47"/>
      <c r="EX742" s="47"/>
      <c r="EY742" s="47"/>
      <c r="EZ742" s="47"/>
      <c r="FA742" s="47"/>
      <c r="FB742" s="47"/>
      <c r="FC742" s="47"/>
      <c r="FD742" s="47"/>
      <c r="FE742" s="47"/>
      <c r="FF742" s="47"/>
      <c r="FG742" s="47"/>
      <c r="FH742" s="47"/>
      <c r="FI742" s="47"/>
      <c r="FJ742" s="47"/>
      <c r="FK742" s="47"/>
      <c r="FL742" s="47"/>
      <c r="FM742" s="47"/>
      <c r="FN742" s="47"/>
      <c r="FO742" s="47"/>
      <c r="FP742" s="47"/>
      <c r="FQ742" s="47"/>
      <c r="FR742" s="47"/>
      <c r="FS742" s="47"/>
      <c r="FT742" s="47"/>
    </row>
    <row r="743" spans="1:176" ht="15" customHeight="1">
      <c r="A743" s="47">
        <v>740</v>
      </c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7"/>
      <c r="BX743" s="47"/>
      <c r="BY743" s="47"/>
      <c r="BZ743" s="47"/>
      <c r="CA743" s="47"/>
      <c r="CB743" s="47"/>
      <c r="CC743" s="47"/>
      <c r="CD743" s="47"/>
      <c r="CE743" s="47"/>
      <c r="CF743" s="47"/>
      <c r="CG743" s="47"/>
      <c r="CH743" s="47"/>
      <c r="CI743" s="47"/>
      <c r="CJ743" s="47"/>
      <c r="CK743" s="47"/>
      <c r="CL743" s="47"/>
      <c r="CM743" s="47"/>
      <c r="CN743" s="47"/>
      <c r="CO743" s="47"/>
      <c r="CP743" s="47"/>
      <c r="CQ743" s="47"/>
      <c r="CR743" s="47"/>
      <c r="CS743" s="47"/>
      <c r="CT743" s="47"/>
      <c r="CU743" s="47"/>
      <c r="CV743" s="47"/>
      <c r="CW743" s="47"/>
      <c r="CX743" s="47"/>
      <c r="CY743" s="47"/>
      <c r="CZ743" s="47"/>
      <c r="DA743" s="47"/>
      <c r="DB743" s="47"/>
      <c r="DC743" s="47"/>
      <c r="DD743" s="47"/>
      <c r="DE743" s="47"/>
      <c r="DF743" s="47"/>
      <c r="DG743" s="47"/>
      <c r="DH743" s="47"/>
      <c r="DI743" s="47"/>
      <c r="DJ743" s="47"/>
      <c r="DK743" s="47"/>
      <c r="DL743" s="47"/>
      <c r="DM743" s="47"/>
      <c r="DN743" s="47"/>
      <c r="DO743" s="47"/>
      <c r="DP743" s="47"/>
      <c r="DQ743" s="47"/>
      <c r="DR743" s="47"/>
      <c r="DS743" s="47"/>
      <c r="DT743" s="47"/>
      <c r="DU743" s="47"/>
      <c r="DV743" s="47"/>
      <c r="DW743" s="47"/>
      <c r="DX743" s="47"/>
      <c r="DY743" s="47"/>
      <c r="DZ743" s="47"/>
      <c r="EA743" s="47"/>
      <c r="EB743" s="47"/>
      <c r="EC743" s="47"/>
      <c r="ED743" s="47"/>
      <c r="EE743" s="47"/>
      <c r="EF743" s="47"/>
      <c r="EG743" s="47"/>
      <c r="EH743" s="47"/>
      <c r="EI743" s="47"/>
      <c r="EJ743" s="47"/>
      <c r="EK743" s="47"/>
      <c r="EL743" s="47"/>
      <c r="EM743" s="47"/>
      <c r="EN743" s="47"/>
      <c r="EO743" s="47"/>
      <c r="EP743" s="47"/>
      <c r="EQ743" s="47"/>
      <c r="ER743" s="47"/>
      <c r="ES743" s="47"/>
      <c r="ET743" s="47"/>
      <c r="EU743" s="47"/>
      <c r="EV743" s="47"/>
      <c r="EW743" s="47"/>
      <c r="EX743" s="47"/>
      <c r="EY743" s="47"/>
      <c r="EZ743" s="47"/>
      <c r="FA743" s="47"/>
      <c r="FB743" s="47"/>
      <c r="FC743" s="47"/>
      <c r="FD743" s="47"/>
      <c r="FE743" s="47"/>
      <c r="FF743" s="47"/>
      <c r="FG743" s="47"/>
      <c r="FH743" s="47"/>
      <c r="FI743" s="47"/>
      <c r="FJ743" s="47"/>
      <c r="FK743" s="47"/>
      <c r="FL743" s="47"/>
      <c r="FM743" s="47"/>
      <c r="FN743" s="47"/>
      <c r="FO743" s="47"/>
      <c r="FP743" s="47"/>
      <c r="FQ743" s="47"/>
      <c r="FR743" s="47"/>
      <c r="FS743" s="47"/>
      <c r="FT743" s="47"/>
    </row>
    <row r="744" spans="1:176" ht="15" customHeight="1">
      <c r="A744" s="47">
        <v>741</v>
      </c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7"/>
      <c r="BX744" s="47"/>
      <c r="BY744" s="47"/>
      <c r="BZ744" s="47"/>
      <c r="CA744" s="47"/>
      <c r="CB744" s="47"/>
      <c r="CC744" s="47"/>
      <c r="CD744" s="47"/>
      <c r="CE744" s="47"/>
      <c r="CF744" s="47"/>
      <c r="CG744" s="47"/>
      <c r="CH744" s="47"/>
      <c r="CI744" s="47"/>
      <c r="CJ744" s="47"/>
      <c r="CK744" s="47"/>
      <c r="CL744" s="47"/>
      <c r="CM744" s="47"/>
      <c r="CN744" s="47"/>
      <c r="CO744" s="47"/>
      <c r="CP744" s="47"/>
      <c r="CQ744" s="47"/>
      <c r="CR744" s="47"/>
      <c r="CS744" s="47"/>
      <c r="CT744" s="47"/>
      <c r="CU744" s="47"/>
      <c r="CV744" s="47"/>
      <c r="CW744" s="47"/>
      <c r="CX744" s="47"/>
      <c r="CY744" s="47"/>
      <c r="CZ744" s="47"/>
      <c r="DA744" s="47"/>
      <c r="DB744" s="47"/>
      <c r="DC744" s="47"/>
      <c r="DD744" s="47"/>
      <c r="DE744" s="47"/>
      <c r="DF744" s="47"/>
      <c r="DG744" s="47"/>
      <c r="DH744" s="47"/>
      <c r="DI744" s="47"/>
      <c r="DJ744" s="47"/>
      <c r="DK744" s="47"/>
      <c r="DL744" s="47"/>
      <c r="DM744" s="47"/>
      <c r="DN744" s="47"/>
      <c r="DO744" s="47"/>
      <c r="DP744" s="47"/>
      <c r="DQ744" s="47"/>
      <c r="DR744" s="47"/>
      <c r="DS744" s="47"/>
      <c r="DT744" s="47"/>
      <c r="DU744" s="47"/>
      <c r="DV744" s="47"/>
      <c r="DW744" s="47"/>
      <c r="DX744" s="47"/>
      <c r="DY744" s="47"/>
      <c r="DZ744" s="47"/>
      <c r="EA744" s="47"/>
      <c r="EB744" s="47"/>
      <c r="EC744" s="47"/>
      <c r="ED744" s="47"/>
      <c r="EE744" s="47"/>
      <c r="EF744" s="47"/>
      <c r="EG744" s="47"/>
      <c r="EH744" s="47"/>
      <c r="EI744" s="47"/>
      <c r="EJ744" s="47"/>
      <c r="EK744" s="47"/>
      <c r="EL744" s="47"/>
      <c r="EM744" s="47"/>
      <c r="EN744" s="47"/>
      <c r="EO744" s="47"/>
      <c r="EP744" s="47"/>
      <c r="EQ744" s="47"/>
      <c r="ER744" s="47"/>
      <c r="ES744" s="47"/>
      <c r="ET744" s="47"/>
      <c r="EU744" s="47"/>
      <c r="EV744" s="47"/>
      <c r="EW744" s="47"/>
      <c r="EX744" s="47"/>
      <c r="EY744" s="47"/>
      <c r="EZ744" s="47"/>
      <c r="FA744" s="47"/>
      <c r="FB744" s="47"/>
      <c r="FC744" s="47"/>
      <c r="FD744" s="47"/>
      <c r="FE744" s="47"/>
      <c r="FF744" s="47"/>
      <c r="FG744" s="47"/>
      <c r="FH744" s="47"/>
      <c r="FI744" s="47"/>
      <c r="FJ744" s="47"/>
      <c r="FK744" s="47"/>
      <c r="FL744" s="47"/>
      <c r="FM744" s="47"/>
      <c r="FN744" s="47"/>
      <c r="FO744" s="47"/>
      <c r="FP744" s="47"/>
      <c r="FQ744" s="47"/>
      <c r="FR744" s="47"/>
      <c r="FS744" s="47"/>
      <c r="FT744" s="47"/>
    </row>
    <row r="745" spans="1:176" ht="15" customHeight="1">
      <c r="A745" s="47">
        <v>742</v>
      </c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7"/>
      <c r="BX745" s="47"/>
      <c r="BY745" s="47"/>
      <c r="BZ745" s="47"/>
      <c r="CA745" s="47"/>
      <c r="CB745" s="47"/>
      <c r="CC745" s="47"/>
      <c r="CD745" s="47"/>
      <c r="CE745" s="47"/>
      <c r="CF745" s="47"/>
      <c r="CG745" s="47"/>
      <c r="CH745" s="47"/>
      <c r="CI745" s="47"/>
      <c r="CJ745" s="47"/>
      <c r="CK745" s="47"/>
      <c r="CL745" s="47"/>
      <c r="CM745" s="47"/>
      <c r="CN745" s="47"/>
      <c r="CO745" s="47"/>
      <c r="CP745" s="47"/>
      <c r="CQ745" s="47"/>
      <c r="CR745" s="47"/>
      <c r="CS745" s="47"/>
      <c r="CT745" s="47"/>
      <c r="CU745" s="47"/>
      <c r="CV745" s="47"/>
      <c r="CW745" s="47"/>
      <c r="CX745" s="47"/>
      <c r="CY745" s="47"/>
      <c r="CZ745" s="47"/>
      <c r="DA745" s="47"/>
      <c r="DB745" s="47"/>
      <c r="DC745" s="47"/>
      <c r="DD745" s="47"/>
      <c r="DE745" s="47"/>
      <c r="DF745" s="47"/>
      <c r="DG745" s="47"/>
      <c r="DH745" s="47"/>
      <c r="DI745" s="47"/>
      <c r="DJ745" s="47"/>
      <c r="DK745" s="47"/>
      <c r="DL745" s="47"/>
      <c r="DM745" s="47"/>
      <c r="DN745" s="47"/>
      <c r="DO745" s="47"/>
      <c r="DP745" s="47"/>
      <c r="DQ745" s="47"/>
      <c r="DR745" s="47"/>
      <c r="DS745" s="47"/>
      <c r="DT745" s="47"/>
      <c r="DU745" s="47"/>
      <c r="DV745" s="47"/>
      <c r="DW745" s="47"/>
      <c r="DX745" s="47"/>
      <c r="DY745" s="47"/>
      <c r="DZ745" s="47"/>
      <c r="EA745" s="47"/>
      <c r="EB745" s="47"/>
      <c r="EC745" s="47"/>
      <c r="ED745" s="47"/>
      <c r="EE745" s="47"/>
      <c r="EF745" s="47"/>
      <c r="EG745" s="47"/>
      <c r="EH745" s="47"/>
      <c r="EI745" s="47"/>
      <c r="EJ745" s="47"/>
      <c r="EK745" s="47"/>
      <c r="EL745" s="47"/>
      <c r="EM745" s="47"/>
      <c r="EN745" s="47"/>
      <c r="EO745" s="47"/>
      <c r="EP745" s="47"/>
      <c r="EQ745" s="47"/>
      <c r="ER745" s="47"/>
      <c r="ES745" s="47"/>
      <c r="ET745" s="47"/>
      <c r="EU745" s="47"/>
      <c r="EV745" s="47"/>
      <c r="EW745" s="47"/>
      <c r="EX745" s="47"/>
      <c r="EY745" s="47"/>
      <c r="EZ745" s="47"/>
      <c r="FA745" s="47"/>
      <c r="FB745" s="47"/>
      <c r="FC745" s="47"/>
      <c r="FD745" s="47"/>
      <c r="FE745" s="47"/>
      <c r="FF745" s="47"/>
      <c r="FG745" s="47"/>
      <c r="FH745" s="47"/>
      <c r="FI745" s="47"/>
      <c r="FJ745" s="47"/>
      <c r="FK745" s="47"/>
      <c r="FL745" s="47"/>
      <c r="FM745" s="47"/>
      <c r="FN745" s="47"/>
      <c r="FO745" s="47"/>
      <c r="FP745" s="47"/>
      <c r="FQ745" s="47"/>
      <c r="FR745" s="47"/>
      <c r="FS745" s="47"/>
      <c r="FT745" s="47"/>
    </row>
    <row r="746" spans="1:176" ht="15" customHeight="1">
      <c r="A746" s="47">
        <v>743</v>
      </c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7"/>
      <c r="BX746" s="47"/>
      <c r="BY746" s="47"/>
      <c r="BZ746" s="47"/>
      <c r="CA746" s="47"/>
      <c r="CB746" s="47"/>
      <c r="CC746" s="47"/>
      <c r="CD746" s="47"/>
      <c r="CE746" s="47"/>
      <c r="CF746" s="47"/>
      <c r="CG746" s="47"/>
      <c r="CH746" s="47"/>
      <c r="CI746" s="47"/>
      <c r="CJ746" s="47"/>
      <c r="CK746" s="47"/>
      <c r="CL746" s="47"/>
      <c r="CM746" s="47"/>
      <c r="CN746" s="47"/>
      <c r="CO746" s="47"/>
      <c r="CP746" s="47"/>
      <c r="CQ746" s="47"/>
      <c r="CR746" s="47"/>
      <c r="CS746" s="47"/>
      <c r="CT746" s="47"/>
      <c r="CU746" s="47"/>
      <c r="CV746" s="47"/>
      <c r="CW746" s="47"/>
      <c r="CX746" s="47"/>
      <c r="CY746" s="47"/>
      <c r="CZ746" s="47"/>
      <c r="DA746" s="47"/>
      <c r="DB746" s="47"/>
      <c r="DC746" s="47"/>
      <c r="DD746" s="47"/>
      <c r="DE746" s="47"/>
      <c r="DF746" s="47"/>
      <c r="DG746" s="47"/>
      <c r="DH746" s="47"/>
      <c r="DI746" s="47"/>
      <c r="DJ746" s="47"/>
      <c r="DK746" s="47"/>
      <c r="DL746" s="47"/>
      <c r="DM746" s="47"/>
      <c r="DN746" s="47"/>
      <c r="DO746" s="47"/>
      <c r="DP746" s="47"/>
      <c r="DQ746" s="47"/>
      <c r="DR746" s="47"/>
      <c r="DS746" s="47"/>
      <c r="DT746" s="47"/>
      <c r="DU746" s="47"/>
      <c r="DV746" s="47"/>
      <c r="DW746" s="47"/>
      <c r="DX746" s="47"/>
      <c r="DY746" s="47"/>
      <c r="DZ746" s="47"/>
      <c r="EA746" s="47"/>
      <c r="EB746" s="47"/>
      <c r="EC746" s="47"/>
      <c r="ED746" s="47"/>
      <c r="EE746" s="47"/>
      <c r="EF746" s="47"/>
      <c r="EG746" s="47"/>
      <c r="EH746" s="47"/>
      <c r="EI746" s="47"/>
      <c r="EJ746" s="47"/>
      <c r="EK746" s="47"/>
      <c r="EL746" s="47"/>
      <c r="EM746" s="47"/>
      <c r="EN746" s="47"/>
      <c r="EO746" s="47"/>
      <c r="EP746" s="47"/>
      <c r="EQ746" s="47"/>
      <c r="ER746" s="47"/>
      <c r="ES746" s="47"/>
      <c r="ET746" s="47"/>
      <c r="EU746" s="47"/>
      <c r="EV746" s="47"/>
      <c r="EW746" s="47"/>
      <c r="EX746" s="47"/>
      <c r="EY746" s="47"/>
      <c r="EZ746" s="47"/>
      <c r="FA746" s="47"/>
      <c r="FB746" s="47"/>
      <c r="FC746" s="47"/>
      <c r="FD746" s="47"/>
      <c r="FE746" s="47"/>
      <c r="FF746" s="47"/>
      <c r="FG746" s="47"/>
      <c r="FH746" s="47"/>
      <c r="FI746" s="47"/>
      <c r="FJ746" s="47"/>
      <c r="FK746" s="47"/>
      <c r="FL746" s="47"/>
      <c r="FM746" s="47"/>
      <c r="FN746" s="47"/>
      <c r="FO746" s="47"/>
      <c r="FP746" s="47"/>
      <c r="FQ746" s="47"/>
      <c r="FR746" s="47"/>
      <c r="FS746" s="47"/>
      <c r="FT746" s="47"/>
    </row>
    <row r="747" spans="1:176" ht="15" customHeight="1">
      <c r="A747" s="47">
        <v>744</v>
      </c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7"/>
      <c r="BX747" s="47"/>
      <c r="BY747" s="47"/>
      <c r="BZ747" s="47"/>
      <c r="CA747" s="47"/>
      <c r="CB747" s="47"/>
      <c r="CC747" s="47"/>
      <c r="CD747" s="47"/>
      <c r="CE747" s="47"/>
      <c r="CF747" s="47"/>
      <c r="CG747" s="47"/>
      <c r="CH747" s="47"/>
      <c r="CI747" s="47"/>
      <c r="CJ747" s="47"/>
      <c r="CK747" s="47"/>
      <c r="CL747" s="47"/>
      <c r="CM747" s="47"/>
      <c r="CN747" s="47"/>
      <c r="CO747" s="47"/>
      <c r="CP747" s="47"/>
      <c r="CQ747" s="47"/>
      <c r="CR747" s="47"/>
      <c r="CS747" s="47"/>
      <c r="CT747" s="47"/>
      <c r="CU747" s="47"/>
      <c r="CV747" s="47"/>
      <c r="CW747" s="47"/>
      <c r="CX747" s="47"/>
      <c r="CY747" s="47"/>
      <c r="CZ747" s="47"/>
      <c r="DA747" s="47"/>
      <c r="DB747" s="47"/>
      <c r="DC747" s="47"/>
      <c r="DD747" s="47"/>
      <c r="DE747" s="47"/>
      <c r="DF747" s="47"/>
      <c r="DG747" s="47"/>
      <c r="DH747" s="47"/>
      <c r="DI747" s="47"/>
      <c r="DJ747" s="47"/>
      <c r="DK747" s="47"/>
      <c r="DL747" s="47"/>
      <c r="DM747" s="47"/>
      <c r="DN747" s="47"/>
      <c r="DO747" s="47"/>
      <c r="DP747" s="47"/>
      <c r="DQ747" s="47"/>
      <c r="DR747" s="47"/>
      <c r="DS747" s="47"/>
      <c r="DT747" s="47"/>
      <c r="DU747" s="47"/>
      <c r="DV747" s="47"/>
      <c r="DW747" s="47"/>
      <c r="DX747" s="47"/>
      <c r="DY747" s="47"/>
      <c r="DZ747" s="47"/>
      <c r="EA747" s="47"/>
      <c r="EB747" s="47"/>
      <c r="EC747" s="47"/>
      <c r="ED747" s="47"/>
      <c r="EE747" s="47"/>
      <c r="EF747" s="47"/>
      <c r="EG747" s="47"/>
      <c r="EH747" s="47"/>
      <c r="EI747" s="47"/>
      <c r="EJ747" s="47"/>
      <c r="EK747" s="47"/>
      <c r="EL747" s="47"/>
      <c r="EM747" s="47"/>
      <c r="EN747" s="47"/>
      <c r="EO747" s="47"/>
      <c r="EP747" s="47"/>
      <c r="EQ747" s="47"/>
      <c r="ER747" s="47"/>
      <c r="ES747" s="47"/>
      <c r="ET747" s="47"/>
      <c r="EU747" s="47"/>
      <c r="EV747" s="47"/>
      <c r="EW747" s="47"/>
      <c r="EX747" s="47"/>
      <c r="EY747" s="47"/>
      <c r="EZ747" s="47"/>
      <c r="FA747" s="47"/>
      <c r="FB747" s="47"/>
      <c r="FC747" s="47"/>
      <c r="FD747" s="47"/>
      <c r="FE747" s="47"/>
      <c r="FF747" s="47"/>
      <c r="FG747" s="47"/>
      <c r="FH747" s="47"/>
      <c r="FI747" s="47"/>
      <c r="FJ747" s="47"/>
      <c r="FK747" s="47"/>
      <c r="FL747" s="47"/>
      <c r="FM747" s="47"/>
      <c r="FN747" s="47"/>
      <c r="FO747" s="47"/>
      <c r="FP747" s="47"/>
      <c r="FQ747" s="47"/>
      <c r="FR747" s="47"/>
      <c r="FS747" s="47"/>
      <c r="FT747" s="47"/>
    </row>
    <row r="748" spans="1:176" ht="15" customHeight="1">
      <c r="A748" s="47">
        <v>745</v>
      </c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7"/>
      <c r="BX748" s="47"/>
      <c r="BY748" s="47"/>
      <c r="BZ748" s="47"/>
      <c r="CA748" s="47"/>
      <c r="CB748" s="47"/>
      <c r="CC748" s="47"/>
      <c r="CD748" s="47"/>
      <c r="CE748" s="47"/>
      <c r="CF748" s="47"/>
      <c r="CG748" s="47"/>
      <c r="CH748" s="47"/>
      <c r="CI748" s="47"/>
      <c r="CJ748" s="47"/>
      <c r="CK748" s="47"/>
      <c r="CL748" s="47"/>
      <c r="CM748" s="47"/>
      <c r="CN748" s="47"/>
      <c r="CO748" s="47"/>
      <c r="CP748" s="47"/>
      <c r="CQ748" s="47"/>
      <c r="CR748" s="47"/>
      <c r="CS748" s="47"/>
      <c r="CT748" s="47"/>
      <c r="CU748" s="47"/>
      <c r="CV748" s="47"/>
      <c r="CW748" s="47"/>
      <c r="CX748" s="47"/>
      <c r="CY748" s="47"/>
      <c r="CZ748" s="47"/>
      <c r="DA748" s="47"/>
      <c r="DB748" s="47"/>
      <c r="DC748" s="47"/>
      <c r="DD748" s="47"/>
      <c r="DE748" s="47"/>
      <c r="DF748" s="47"/>
      <c r="DG748" s="47"/>
      <c r="DH748" s="47"/>
      <c r="DI748" s="47"/>
      <c r="DJ748" s="47"/>
      <c r="DK748" s="47"/>
      <c r="DL748" s="47"/>
      <c r="DM748" s="47"/>
      <c r="DN748" s="47"/>
      <c r="DO748" s="47"/>
      <c r="DP748" s="47"/>
      <c r="DQ748" s="47"/>
      <c r="DR748" s="47"/>
      <c r="DS748" s="47"/>
      <c r="DT748" s="47"/>
      <c r="DU748" s="47"/>
      <c r="DV748" s="47"/>
      <c r="DW748" s="47"/>
      <c r="DX748" s="47"/>
      <c r="DY748" s="47"/>
      <c r="DZ748" s="47"/>
      <c r="EA748" s="47"/>
      <c r="EB748" s="47"/>
      <c r="EC748" s="47"/>
      <c r="ED748" s="47"/>
      <c r="EE748" s="47"/>
      <c r="EF748" s="47"/>
      <c r="EG748" s="47"/>
      <c r="EH748" s="47"/>
      <c r="EI748" s="47"/>
      <c r="EJ748" s="47"/>
      <c r="EK748" s="47"/>
      <c r="EL748" s="47"/>
      <c r="EM748" s="47"/>
      <c r="EN748" s="47"/>
      <c r="EO748" s="47"/>
      <c r="EP748" s="47"/>
      <c r="EQ748" s="47"/>
      <c r="ER748" s="47"/>
      <c r="ES748" s="47"/>
      <c r="ET748" s="47"/>
      <c r="EU748" s="47"/>
      <c r="EV748" s="47"/>
      <c r="EW748" s="47"/>
      <c r="EX748" s="47"/>
      <c r="EY748" s="47"/>
      <c r="EZ748" s="47"/>
      <c r="FA748" s="47"/>
      <c r="FB748" s="47"/>
      <c r="FC748" s="47"/>
      <c r="FD748" s="47"/>
      <c r="FE748" s="47"/>
      <c r="FF748" s="47"/>
      <c r="FG748" s="47"/>
      <c r="FH748" s="47"/>
      <c r="FI748" s="47"/>
      <c r="FJ748" s="47"/>
      <c r="FK748" s="47"/>
      <c r="FL748" s="47"/>
      <c r="FM748" s="47"/>
      <c r="FN748" s="47"/>
      <c r="FO748" s="47"/>
      <c r="FP748" s="47"/>
      <c r="FQ748" s="47"/>
      <c r="FR748" s="47"/>
      <c r="FS748" s="47"/>
      <c r="FT748" s="47"/>
    </row>
    <row r="749" spans="1:176" ht="15" customHeight="1">
      <c r="A749" s="47">
        <v>746</v>
      </c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7"/>
      <c r="BX749" s="47"/>
      <c r="BY749" s="47"/>
      <c r="BZ749" s="47"/>
      <c r="CA749" s="47"/>
      <c r="CB749" s="47"/>
      <c r="CC749" s="47"/>
      <c r="CD749" s="47"/>
      <c r="CE749" s="47"/>
      <c r="CF749" s="47"/>
      <c r="CG749" s="47"/>
      <c r="CH749" s="47"/>
      <c r="CI749" s="47"/>
      <c r="CJ749" s="47"/>
      <c r="CK749" s="47"/>
      <c r="CL749" s="47"/>
      <c r="CM749" s="47"/>
      <c r="CN749" s="47"/>
      <c r="CO749" s="47"/>
      <c r="CP749" s="47"/>
      <c r="CQ749" s="47"/>
      <c r="CR749" s="47"/>
      <c r="CS749" s="47"/>
      <c r="CT749" s="47"/>
      <c r="CU749" s="47"/>
      <c r="CV749" s="47"/>
      <c r="CW749" s="47"/>
      <c r="CX749" s="47"/>
      <c r="CY749" s="47"/>
      <c r="CZ749" s="47"/>
      <c r="DA749" s="47"/>
      <c r="DB749" s="47"/>
      <c r="DC749" s="47"/>
      <c r="DD749" s="47"/>
      <c r="DE749" s="47"/>
      <c r="DF749" s="47"/>
      <c r="DG749" s="47"/>
      <c r="DH749" s="47"/>
      <c r="DI749" s="47"/>
      <c r="DJ749" s="47"/>
      <c r="DK749" s="47"/>
      <c r="DL749" s="47"/>
      <c r="DM749" s="47"/>
      <c r="DN749" s="47"/>
      <c r="DO749" s="47"/>
      <c r="DP749" s="47"/>
      <c r="DQ749" s="47"/>
      <c r="DR749" s="47"/>
      <c r="DS749" s="47"/>
      <c r="DT749" s="47"/>
      <c r="DU749" s="47"/>
      <c r="DV749" s="47"/>
      <c r="DW749" s="47"/>
      <c r="DX749" s="47"/>
      <c r="DY749" s="47"/>
      <c r="DZ749" s="47"/>
      <c r="EA749" s="47"/>
      <c r="EB749" s="47"/>
      <c r="EC749" s="47"/>
      <c r="ED749" s="47"/>
      <c r="EE749" s="47"/>
      <c r="EF749" s="47"/>
      <c r="EG749" s="47"/>
      <c r="EH749" s="47"/>
      <c r="EI749" s="47"/>
      <c r="EJ749" s="47"/>
      <c r="EK749" s="47"/>
      <c r="EL749" s="47"/>
      <c r="EM749" s="47"/>
      <c r="EN749" s="47"/>
      <c r="EO749" s="47"/>
      <c r="EP749" s="47"/>
      <c r="EQ749" s="47"/>
      <c r="ER749" s="47"/>
      <c r="ES749" s="47"/>
      <c r="ET749" s="47"/>
      <c r="EU749" s="47"/>
      <c r="EV749" s="47"/>
      <c r="EW749" s="47"/>
      <c r="EX749" s="47"/>
      <c r="EY749" s="47"/>
      <c r="EZ749" s="47"/>
      <c r="FA749" s="47"/>
      <c r="FB749" s="47"/>
      <c r="FC749" s="47"/>
      <c r="FD749" s="47"/>
      <c r="FE749" s="47"/>
      <c r="FF749" s="47"/>
      <c r="FG749" s="47"/>
      <c r="FH749" s="47"/>
      <c r="FI749" s="47"/>
      <c r="FJ749" s="47"/>
      <c r="FK749" s="47"/>
      <c r="FL749" s="47"/>
      <c r="FM749" s="47"/>
      <c r="FN749" s="47"/>
      <c r="FO749" s="47"/>
      <c r="FP749" s="47"/>
      <c r="FQ749" s="47"/>
      <c r="FR749" s="47"/>
      <c r="FS749" s="47"/>
      <c r="FT749" s="47"/>
    </row>
    <row r="750" spans="1:176" ht="15" customHeight="1">
      <c r="A750" s="47">
        <v>747</v>
      </c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7"/>
      <c r="BX750" s="47"/>
      <c r="BY750" s="47"/>
      <c r="BZ750" s="47"/>
      <c r="CA750" s="47"/>
      <c r="CB750" s="47"/>
      <c r="CC750" s="47"/>
      <c r="CD750" s="47"/>
      <c r="CE750" s="47"/>
      <c r="CF750" s="47"/>
      <c r="CG750" s="47"/>
      <c r="CH750" s="47"/>
      <c r="CI750" s="47"/>
      <c r="CJ750" s="47"/>
      <c r="CK750" s="47"/>
      <c r="CL750" s="47"/>
      <c r="CM750" s="47"/>
      <c r="CN750" s="47"/>
      <c r="CO750" s="47"/>
      <c r="CP750" s="47"/>
      <c r="CQ750" s="47"/>
      <c r="CR750" s="47"/>
      <c r="CS750" s="47"/>
      <c r="CT750" s="47"/>
      <c r="CU750" s="47"/>
      <c r="CV750" s="47"/>
      <c r="CW750" s="47"/>
      <c r="CX750" s="47"/>
      <c r="CY750" s="47"/>
      <c r="CZ750" s="47"/>
      <c r="DA750" s="47"/>
      <c r="DB750" s="47"/>
      <c r="DC750" s="47"/>
      <c r="DD750" s="47"/>
      <c r="DE750" s="47"/>
      <c r="DF750" s="47"/>
      <c r="DG750" s="47"/>
      <c r="DH750" s="47"/>
      <c r="DI750" s="47"/>
      <c r="DJ750" s="47"/>
      <c r="DK750" s="47"/>
      <c r="DL750" s="47"/>
      <c r="DM750" s="47"/>
      <c r="DN750" s="47"/>
      <c r="DO750" s="47"/>
      <c r="DP750" s="47"/>
      <c r="DQ750" s="47"/>
      <c r="DR750" s="47"/>
      <c r="DS750" s="47"/>
      <c r="DT750" s="47"/>
      <c r="DU750" s="47"/>
      <c r="DV750" s="47"/>
      <c r="DW750" s="47"/>
      <c r="DX750" s="47"/>
      <c r="DY750" s="47"/>
      <c r="DZ750" s="47"/>
      <c r="EA750" s="47"/>
      <c r="EB750" s="47"/>
      <c r="EC750" s="47"/>
      <c r="ED750" s="47"/>
      <c r="EE750" s="47"/>
      <c r="EF750" s="47"/>
      <c r="EG750" s="47"/>
      <c r="EH750" s="47"/>
      <c r="EI750" s="47"/>
      <c r="EJ750" s="47"/>
      <c r="EK750" s="47"/>
      <c r="EL750" s="47"/>
      <c r="EM750" s="47"/>
      <c r="EN750" s="47"/>
      <c r="EO750" s="47"/>
      <c r="EP750" s="47"/>
      <c r="EQ750" s="47"/>
      <c r="ER750" s="47"/>
      <c r="ES750" s="47"/>
      <c r="ET750" s="47"/>
      <c r="EU750" s="47"/>
      <c r="EV750" s="47"/>
      <c r="EW750" s="47"/>
      <c r="EX750" s="47"/>
      <c r="EY750" s="47"/>
      <c r="EZ750" s="47"/>
      <c r="FA750" s="47"/>
      <c r="FB750" s="47"/>
      <c r="FC750" s="47"/>
      <c r="FD750" s="47"/>
      <c r="FE750" s="47"/>
      <c r="FF750" s="47"/>
      <c r="FG750" s="47"/>
      <c r="FH750" s="47"/>
      <c r="FI750" s="47"/>
      <c r="FJ750" s="47"/>
      <c r="FK750" s="47"/>
      <c r="FL750" s="47"/>
      <c r="FM750" s="47"/>
      <c r="FN750" s="47"/>
      <c r="FO750" s="47"/>
      <c r="FP750" s="47"/>
      <c r="FQ750" s="47"/>
      <c r="FR750" s="47"/>
      <c r="FS750" s="47"/>
      <c r="FT750" s="47"/>
    </row>
    <row r="751" spans="1:176" ht="15" customHeight="1">
      <c r="A751" s="47">
        <v>748</v>
      </c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7"/>
      <c r="BX751" s="47"/>
      <c r="BY751" s="47"/>
      <c r="BZ751" s="47"/>
      <c r="CA751" s="47"/>
      <c r="CB751" s="47"/>
      <c r="CC751" s="47"/>
      <c r="CD751" s="47"/>
      <c r="CE751" s="47"/>
      <c r="CF751" s="47"/>
      <c r="CG751" s="47"/>
      <c r="CH751" s="47"/>
      <c r="CI751" s="47"/>
      <c r="CJ751" s="47"/>
      <c r="CK751" s="47"/>
      <c r="CL751" s="47"/>
      <c r="CM751" s="47"/>
      <c r="CN751" s="47"/>
      <c r="CO751" s="47"/>
      <c r="CP751" s="47"/>
      <c r="CQ751" s="47"/>
      <c r="CR751" s="47"/>
      <c r="CS751" s="47"/>
      <c r="CT751" s="47"/>
      <c r="CU751" s="47"/>
      <c r="CV751" s="47"/>
      <c r="CW751" s="47"/>
      <c r="CX751" s="47"/>
      <c r="CY751" s="47"/>
      <c r="CZ751" s="47"/>
      <c r="DA751" s="47"/>
      <c r="DB751" s="47"/>
      <c r="DC751" s="47"/>
      <c r="DD751" s="47"/>
      <c r="DE751" s="47"/>
      <c r="DF751" s="47"/>
      <c r="DG751" s="47"/>
      <c r="DH751" s="47"/>
      <c r="DI751" s="47"/>
      <c r="DJ751" s="47"/>
      <c r="DK751" s="47"/>
      <c r="DL751" s="47"/>
      <c r="DM751" s="47"/>
      <c r="DN751" s="47"/>
      <c r="DO751" s="47"/>
      <c r="DP751" s="47"/>
      <c r="DQ751" s="47"/>
      <c r="DR751" s="47"/>
      <c r="DS751" s="47"/>
      <c r="DT751" s="47"/>
      <c r="DU751" s="47"/>
      <c r="DV751" s="47"/>
      <c r="DW751" s="47"/>
      <c r="DX751" s="47"/>
      <c r="DY751" s="47"/>
      <c r="DZ751" s="47"/>
      <c r="EA751" s="47"/>
      <c r="EB751" s="47"/>
      <c r="EC751" s="47"/>
      <c r="ED751" s="47"/>
      <c r="EE751" s="47"/>
      <c r="EF751" s="47"/>
      <c r="EG751" s="47"/>
      <c r="EH751" s="47"/>
      <c r="EI751" s="47"/>
      <c r="EJ751" s="47"/>
      <c r="EK751" s="47"/>
      <c r="EL751" s="47"/>
      <c r="EM751" s="47"/>
      <c r="EN751" s="47"/>
      <c r="EO751" s="47"/>
      <c r="EP751" s="47"/>
      <c r="EQ751" s="47"/>
      <c r="ER751" s="47"/>
      <c r="ES751" s="47"/>
      <c r="ET751" s="47"/>
      <c r="EU751" s="47"/>
      <c r="EV751" s="47"/>
      <c r="EW751" s="47"/>
      <c r="EX751" s="47"/>
      <c r="EY751" s="47"/>
      <c r="EZ751" s="47"/>
      <c r="FA751" s="47"/>
      <c r="FB751" s="47"/>
      <c r="FC751" s="47"/>
      <c r="FD751" s="47"/>
      <c r="FE751" s="47"/>
      <c r="FF751" s="47"/>
      <c r="FG751" s="47"/>
      <c r="FH751" s="47"/>
      <c r="FI751" s="47"/>
      <c r="FJ751" s="47"/>
      <c r="FK751" s="47"/>
      <c r="FL751" s="47"/>
      <c r="FM751" s="47"/>
      <c r="FN751" s="47"/>
      <c r="FO751" s="47"/>
      <c r="FP751" s="47"/>
      <c r="FQ751" s="47"/>
      <c r="FR751" s="47"/>
      <c r="FS751" s="47"/>
      <c r="FT751" s="47"/>
    </row>
    <row r="752" spans="1:176" ht="15" customHeight="1">
      <c r="A752" s="47">
        <v>749</v>
      </c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7"/>
      <c r="BX752" s="47"/>
      <c r="BY752" s="47"/>
      <c r="BZ752" s="47"/>
      <c r="CA752" s="47"/>
      <c r="CB752" s="47"/>
      <c r="CC752" s="47"/>
      <c r="CD752" s="47"/>
      <c r="CE752" s="47"/>
      <c r="CF752" s="47"/>
      <c r="CG752" s="47"/>
      <c r="CH752" s="47"/>
      <c r="CI752" s="47"/>
      <c r="CJ752" s="47"/>
      <c r="CK752" s="47"/>
      <c r="CL752" s="47"/>
      <c r="CM752" s="47"/>
      <c r="CN752" s="47"/>
      <c r="CO752" s="47"/>
      <c r="CP752" s="47"/>
      <c r="CQ752" s="47"/>
      <c r="CR752" s="47"/>
      <c r="CS752" s="47"/>
      <c r="CT752" s="47"/>
      <c r="CU752" s="47"/>
      <c r="CV752" s="47"/>
      <c r="CW752" s="47"/>
      <c r="CX752" s="47"/>
      <c r="CY752" s="47"/>
      <c r="CZ752" s="47"/>
      <c r="DA752" s="47"/>
      <c r="DB752" s="47"/>
      <c r="DC752" s="47"/>
      <c r="DD752" s="47"/>
      <c r="DE752" s="47"/>
      <c r="DF752" s="47"/>
      <c r="DG752" s="47"/>
      <c r="DH752" s="47"/>
      <c r="DI752" s="47"/>
      <c r="DJ752" s="47"/>
      <c r="DK752" s="47"/>
      <c r="DL752" s="47"/>
      <c r="DM752" s="47"/>
      <c r="DN752" s="47"/>
      <c r="DO752" s="47"/>
      <c r="DP752" s="47"/>
      <c r="DQ752" s="47"/>
      <c r="DR752" s="47"/>
      <c r="DS752" s="47"/>
      <c r="DT752" s="47"/>
      <c r="DU752" s="47"/>
      <c r="DV752" s="47"/>
      <c r="DW752" s="47"/>
      <c r="DX752" s="47"/>
      <c r="DY752" s="47"/>
      <c r="DZ752" s="47"/>
      <c r="EA752" s="47"/>
      <c r="EB752" s="47"/>
      <c r="EC752" s="47"/>
      <c r="ED752" s="47"/>
      <c r="EE752" s="47"/>
      <c r="EF752" s="47"/>
      <c r="EG752" s="47"/>
      <c r="EH752" s="47"/>
      <c r="EI752" s="47"/>
      <c r="EJ752" s="47"/>
      <c r="EK752" s="47"/>
      <c r="EL752" s="47"/>
      <c r="EM752" s="47"/>
      <c r="EN752" s="47"/>
      <c r="EO752" s="47"/>
      <c r="EP752" s="47"/>
      <c r="EQ752" s="47"/>
      <c r="ER752" s="47"/>
      <c r="ES752" s="47"/>
      <c r="ET752" s="47"/>
      <c r="EU752" s="47"/>
      <c r="EV752" s="47"/>
      <c r="EW752" s="47"/>
      <c r="EX752" s="47"/>
      <c r="EY752" s="47"/>
      <c r="EZ752" s="47"/>
      <c r="FA752" s="47"/>
      <c r="FB752" s="47"/>
      <c r="FC752" s="47"/>
      <c r="FD752" s="47"/>
      <c r="FE752" s="47"/>
      <c r="FF752" s="47"/>
      <c r="FG752" s="47"/>
      <c r="FH752" s="47"/>
      <c r="FI752" s="47"/>
      <c r="FJ752" s="47"/>
      <c r="FK752" s="47"/>
      <c r="FL752" s="47"/>
      <c r="FM752" s="47"/>
      <c r="FN752" s="47"/>
      <c r="FO752" s="47"/>
      <c r="FP752" s="47"/>
      <c r="FQ752" s="47"/>
      <c r="FR752" s="47"/>
      <c r="FS752" s="47"/>
      <c r="FT752" s="47"/>
    </row>
    <row r="753" spans="1:176" ht="15" customHeight="1">
      <c r="A753" s="47">
        <v>750</v>
      </c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7"/>
      <c r="BX753" s="47"/>
      <c r="BY753" s="47"/>
      <c r="BZ753" s="47"/>
      <c r="CA753" s="47"/>
      <c r="CB753" s="47"/>
      <c r="CC753" s="47"/>
      <c r="CD753" s="47"/>
      <c r="CE753" s="47"/>
      <c r="CF753" s="47"/>
      <c r="CG753" s="47"/>
      <c r="CH753" s="47"/>
      <c r="CI753" s="47"/>
      <c r="CJ753" s="47"/>
      <c r="CK753" s="47"/>
      <c r="CL753" s="47"/>
      <c r="CM753" s="47"/>
      <c r="CN753" s="47"/>
      <c r="CO753" s="47"/>
      <c r="CP753" s="47"/>
      <c r="CQ753" s="47"/>
      <c r="CR753" s="47"/>
      <c r="CS753" s="47"/>
      <c r="CT753" s="47"/>
      <c r="CU753" s="47"/>
      <c r="CV753" s="47"/>
      <c r="CW753" s="47"/>
      <c r="CX753" s="47"/>
      <c r="CY753" s="47"/>
      <c r="CZ753" s="47"/>
      <c r="DA753" s="47"/>
      <c r="DB753" s="47"/>
      <c r="DC753" s="47"/>
      <c r="DD753" s="47"/>
      <c r="DE753" s="47"/>
      <c r="DF753" s="47"/>
      <c r="DG753" s="47"/>
      <c r="DH753" s="47"/>
      <c r="DI753" s="47"/>
      <c r="DJ753" s="47"/>
      <c r="DK753" s="47"/>
      <c r="DL753" s="47"/>
      <c r="DM753" s="47"/>
      <c r="DN753" s="47"/>
      <c r="DO753" s="47"/>
      <c r="DP753" s="47"/>
      <c r="DQ753" s="47"/>
      <c r="DR753" s="47"/>
      <c r="DS753" s="47"/>
      <c r="DT753" s="47"/>
      <c r="DU753" s="47"/>
      <c r="DV753" s="47"/>
      <c r="DW753" s="47"/>
      <c r="DX753" s="47"/>
      <c r="DY753" s="47"/>
      <c r="DZ753" s="47"/>
      <c r="EA753" s="47"/>
      <c r="EB753" s="47"/>
      <c r="EC753" s="47"/>
      <c r="ED753" s="47"/>
      <c r="EE753" s="47"/>
      <c r="EF753" s="47"/>
      <c r="EG753" s="47"/>
      <c r="EH753" s="47"/>
      <c r="EI753" s="47"/>
      <c r="EJ753" s="47"/>
      <c r="EK753" s="47"/>
      <c r="EL753" s="47"/>
      <c r="EM753" s="47"/>
      <c r="EN753" s="47"/>
      <c r="EO753" s="47"/>
      <c r="EP753" s="47"/>
      <c r="EQ753" s="47"/>
      <c r="ER753" s="47"/>
      <c r="ES753" s="47"/>
      <c r="ET753" s="47"/>
      <c r="EU753" s="47"/>
      <c r="EV753" s="47"/>
      <c r="EW753" s="47"/>
      <c r="EX753" s="47"/>
      <c r="EY753" s="47"/>
      <c r="EZ753" s="47"/>
      <c r="FA753" s="47"/>
      <c r="FB753" s="47"/>
      <c r="FC753" s="47"/>
      <c r="FD753" s="47"/>
      <c r="FE753" s="47"/>
      <c r="FF753" s="47"/>
      <c r="FG753" s="47"/>
      <c r="FH753" s="47"/>
      <c r="FI753" s="47"/>
      <c r="FJ753" s="47"/>
      <c r="FK753" s="47"/>
      <c r="FL753" s="47"/>
      <c r="FM753" s="47"/>
      <c r="FN753" s="47"/>
      <c r="FO753" s="47"/>
      <c r="FP753" s="47"/>
      <c r="FQ753" s="47"/>
      <c r="FR753" s="47"/>
      <c r="FS753" s="47"/>
      <c r="FT753" s="47"/>
    </row>
    <row r="754" spans="1:176" ht="15" customHeight="1">
      <c r="A754" s="47">
        <v>751</v>
      </c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7"/>
      <c r="BX754" s="47"/>
      <c r="BY754" s="47"/>
      <c r="BZ754" s="47"/>
      <c r="CA754" s="47"/>
      <c r="CB754" s="47"/>
      <c r="CC754" s="47"/>
      <c r="CD754" s="47"/>
      <c r="CE754" s="47"/>
      <c r="CF754" s="47"/>
      <c r="CG754" s="47"/>
      <c r="CH754" s="47"/>
      <c r="CI754" s="47"/>
      <c r="CJ754" s="47"/>
      <c r="CK754" s="47"/>
      <c r="CL754" s="47"/>
      <c r="CM754" s="47"/>
      <c r="CN754" s="47"/>
      <c r="CO754" s="47"/>
      <c r="CP754" s="47"/>
      <c r="CQ754" s="47"/>
      <c r="CR754" s="47"/>
      <c r="CS754" s="47"/>
      <c r="CT754" s="47"/>
      <c r="CU754" s="47"/>
      <c r="CV754" s="47"/>
      <c r="CW754" s="47"/>
      <c r="CX754" s="47"/>
      <c r="CY754" s="47"/>
      <c r="CZ754" s="47"/>
      <c r="DA754" s="47"/>
      <c r="DB754" s="47"/>
      <c r="DC754" s="47"/>
      <c r="DD754" s="47"/>
      <c r="DE754" s="47"/>
      <c r="DF754" s="47"/>
      <c r="DG754" s="47"/>
      <c r="DH754" s="47"/>
      <c r="DI754" s="47"/>
      <c r="DJ754" s="47"/>
      <c r="DK754" s="47"/>
      <c r="DL754" s="47"/>
      <c r="DM754" s="47"/>
      <c r="DN754" s="47"/>
      <c r="DO754" s="47"/>
      <c r="DP754" s="47"/>
      <c r="DQ754" s="47"/>
      <c r="DR754" s="47"/>
      <c r="DS754" s="47"/>
      <c r="DT754" s="47"/>
      <c r="DU754" s="47"/>
      <c r="DV754" s="47"/>
      <c r="DW754" s="47"/>
      <c r="DX754" s="47"/>
      <c r="DY754" s="47"/>
      <c r="DZ754" s="47"/>
      <c r="EA754" s="47"/>
      <c r="EB754" s="47"/>
      <c r="EC754" s="47"/>
      <c r="ED754" s="47"/>
      <c r="EE754" s="47"/>
      <c r="EF754" s="47"/>
      <c r="EG754" s="47"/>
      <c r="EH754" s="47"/>
      <c r="EI754" s="47"/>
      <c r="EJ754" s="47"/>
      <c r="EK754" s="47"/>
      <c r="EL754" s="47"/>
      <c r="EM754" s="47"/>
      <c r="EN754" s="47"/>
      <c r="EO754" s="47"/>
      <c r="EP754" s="47"/>
      <c r="EQ754" s="47"/>
      <c r="ER754" s="47"/>
      <c r="ES754" s="47"/>
      <c r="ET754" s="47"/>
      <c r="EU754" s="47"/>
      <c r="EV754" s="47"/>
      <c r="EW754" s="47"/>
      <c r="EX754" s="47"/>
      <c r="EY754" s="47"/>
      <c r="EZ754" s="47"/>
      <c r="FA754" s="47"/>
      <c r="FB754" s="47"/>
      <c r="FC754" s="47"/>
      <c r="FD754" s="47"/>
      <c r="FE754" s="47"/>
      <c r="FF754" s="47"/>
      <c r="FG754" s="47"/>
      <c r="FH754" s="47"/>
      <c r="FI754" s="47"/>
      <c r="FJ754" s="47"/>
      <c r="FK754" s="47"/>
      <c r="FL754" s="47"/>
      <c r="FM754" s="47"/>
      <c r="FN754" s="47"/>
      <c r="FO754" s="47"/>
      <c r="FP754" s="47"/>
      <c r="FQ754" s="47"/>
      <c r="FR754" s="47"/>
      <c r="FS754" s="47"/>
      <c r="FT754" s="47"/>
    </row>
    <row r="755" spans="1:176" ht="15" customHeight="1">
      <c r="A755" s="47">
        <v>752</v>
      </c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7"/>
      <c r="BX755" s="47"/>
      <c r="BY755" s="47"/>
      <c r="BZ755" s="47"/>
      <c r="CA755" s="47"/>
      <c r="CB755" s="47"/>
      <c r="CC755" s="47"/>
      <c r="CD755" s="47"/>
      <c r="CE755" s="47"/>
      <c r="CF755" s="47"/>
      <c r="CG755" s="47"/>
      <c r="CH755" s="47"/>
      <c r="CI755" s="47"/>
      <c r="CJ755" s="47"/>
      <c r="CK755" s="47"/>
      <c r="CL755" s="47"/>
      <c r="CM755" s="47"/>
      <c r="CN755" s="47"/>
      <c r="CO755" s="47"/>
      <c r="CP755" s="47"/>
      <c r="CQ755" s="47"/>
      <c r="CR755" s="47"/>
      <c r="CS755" s="47"/>
      <c r="CT755" s="47"/>
      <c r="CU755" s="47"/>
      <c r="CV755" s="47"/>
      <c r="CW755" s="47"/>
      <c r="CX755" s="47"/>
      <c r="CY755" s="47"/>
      <c r="CZ755" s="47"/>
      <c r="DA755" s="47"/>
      <c r="DB755" s="47"/>
      <c r="DC755" s="47"/>
      <c r="DD755" s="47"/>
      <c r="DE755" s="47"/>
      <c r="DF755" s="47"/>
      <c r="DG755" s="47"/>
      <c r="DH755" s="47"/>
      <c r="DI755" s="47"/>
      <c r="DJ755" s="47"/>
      <c r="DK755" s="47"/>
      <c r="DL755" s="47"/>
      <c r="DM755" s="47"/>
      <c r="DN755" s="47"/>
      <c r="DO755" s="47"/>
      <c r="DP755" s="47"/>
      <c r="DQ755" s="47"/>
      <c r="DR755" s="47"/>
      <c r="DS755" s="47"/>
      <c r="DT755" s="47"/>
      <c r="DU755" s="47"/>
      <c r="DV755" s="47"/>
      <c r="DW755" s="47"/>
      <c r="DX755" s="47"/>
      <c r="DY755" s="47"/>
      <c r="DZ755" s="47"/>
      <c r="EA755" s="47"/>
      <c r="EB755" s="47"/>
      <c r="EC755" s="47"/>
      <c r="ED755" s="47"/>
      <c r="EE755" s="47"/>
      <c r="EF755" s="47"/>
      <c r="EG755" s="47"/>
      <c r="EH755" s="47"/>
      <c r="EI755" s="47"/>
      <c r="EJ755" s="47"/>
      <c r="EK755" s="47"/>
      <c r="EL755" s="47"/>
      <c r="EM755" s="47"/>
      <c r="EN755" s="47"/>
      <c r="EO755" s="47"/>
      <c r="EP755" s="47"/>
      <c r="EQ755" s="47"/>
      <c r="ER755" s="47"/>
      <c r="ES755" s="47"/>
      <c r="ET755" s="47"/>
      <c r="EU755" s="47"/>
      <c r="EV755" s="47"/>
      <c r="EW755" s="47"/>
      <c r="EX755" s="47"/>
      <c r="EY755" s="47"/>
      <c r="EZ755" s="47"/>
      <c r="FA755" s="47"/>
      <c r="FB755" s="47"/>
      <c r="FC755" s="47"/>
      <c r="FD755" s="47"/>
      <c r="FE755" s="47"/>
      <c r="FF755" s="47"/>
      <c r="FG755" s="47"/>
      <c r="FH755" s="47"/>
      <c r="FI755" s="47"/>
      <c r="FJ755" s="47"/>
      <c r="FK755" s="47"/>
      <c r="FL755" s="47"/>
      <c r="FM755" s="47"/>
      <c r="FN755" s="47"/>
      <c r="FO755" s="47"/>
      <c r="FP755" s="47"/>
      <c r="FQ755" s="47"/>
      <c r="FR755" s="47"/>
      <c r="FS755" s="47"/>
      <c r="FT755" s="47"/>
    </row>
    <row r="756" spans="1:176" ht="15" customHeight="1">
      <c r="A756" s="47">
        <v>753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  <c r="BX756" s="47"/>
      <c r="BY756" s="47"/>
      <c r="BZ756" s="47"/>
      <c r="CA756" s="47"/>
      <c r="CB756" s="47"/>
      <c r="CC756" s="47"/>
      <c r="CD756" s="47"/>
      <c r="CE756" s="47"/>
      <c r="CF756" s="47"/>
      <c r="CG756" s="47"/>
      <c r="CH756" s="47"/>
      <c r="CI756" s="47"/>
      <c r="CJ756" s="47"/>
      <c r="CK756" s="47"/>
      <c r="CL756" s="47"/>
      <c r="CM756" s="47"/>
      <c r="CN756" s="47"/>
      <c r="CO756" s="47"/>
      <c r="CP756" s="47"/>
      <c r="CQ756" s="47"/>
      <c r="CR756" s="47"/>
      <c r="CS756" s="47"/>
      <c r="CT756" s="47"/>
      <c r="CU756" s="47"/>
      <c r="CV756" s="47"/>
      <c r="CW756" s="47"/>
      <c r="CX756" s="47"/>
      <c r="CY756" s="47"/>
      <c r="CZ756" s="47"/>
      <c r="DA756" s="47"/>
      <c r="DB756" s="47"/>
      <c r="DC756" s="47"/>
      <c r="DD756" s="47"/>
      <c r="DE756" s="47"/>
      <c r="DF756" s="47"/>
      <c r="DG756" s="47"/>
      <c r="DH756" s="47"/>
      <c r="DI756" s="47"/>
      <c r="DJ756" s="47"/>
      <c r="DK756" s="47"/>
      <c r="DL756" s="47"/>
      <c r="DM756" s="47"/>
      <c r="DN756" s="47"/>
      <c r="DO756" s="47"/>
      <c r="DP756" s="47"/>
      <c r="DQ756" s="47"/>
      <c r="DR756" s="47"/>
      <c r="DS756" s="47"/>
      <c r="DT756" s="47"/>
      <c r="DU756" s="47"/>
      <c r="DV756" s="47"/>
      <c r="DW756" s="47"/>
      <c r="DX756" s="47"/>
      <c r="DY756" s="47"/>
      <c r="DZ756" s="47"/>
      <c r="EA756" s="47"/>
      <c r="EB756" s="47"/>
      <c r="EC756" s="47"/>
      <c r="ED756" s="47"/>
      <c r="EE756" s="47"/>
      <c r="EF756" s="47"/>
      <c r="EG756" s="47"/>
      <c r="EH756" s="47"/>
      <c r="EI756" s="47"/>
      <c r="EJ756" s="47"/>
      <c r="EK756" s="47"/>
      <c r="EL756" s="47"/>
      <c r="EM756" s="47"/>
      <c r="EN756" s="47"/>
      <c r="EO756" s="47"/>
      <c r="EP756" s="47"/>
      <c r="EQ756" s="47"/>
      <c r="ER756" s="47"/>
      <c r="ES756" s="47"/>
      <c r="ET756" s="47"/>
      <c r="EU756" s="47"/>
      <c r="EV756" s="47"/>
      <c r="EW756" s="47"/>
      <c r="EX756" s="47"/>
      <c r="EY756" s="47"/>
      <c r="EZ756" s="47"/>
      <c r="FA756" s="47"/>
      <c r="FB756" s="47"/>
      <c r="FC756" s="47"/>
      <c r="FD756" s="47"/>
      <c r="FE756" s="47"/>
      <c r="FF756" s="47"/>
      <c r="FG756" s="47"/>
      <c r="FH756" s="47"/>
      <c r="FI756" s="47"/>
      <c r="FJ756" s="47"/>
      <c r="FK756" s="47"/>
      <c r="FL756" s="47"/>
      <c r="FM756" s="47"/>
      <c r="FN756" s="47"/>
      <c r="FO756" s="47"/>
      <c r="FP756" s="47"/>
      <c r="FQ756" s="47"/>
      <c r="FR756" s="47"/>
      <c r="FS756" s="47"/>
      <c r="FT756" s="47"/>
    </row>
    <row r="757" spans="1:176" ht="15" customHeight="1">
      <c r="A757" s="47">
        <v>754</v>
      </c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7"/>
      <c r="BX757" s="47"/>
      <c r="BY757" s="47"/>
      <c r="BZ757" s="47"/>
      <c r="CA757" s="47"/>
      <c r="CB757" s="47"/>
      <c r="CC757" s="47"/>
      <c r="CD757" s="47"/>
      <c r="CE757" s="47"/>
      <c r="CF757" s="47"/>
      <c r="CG757" s="47"/>
      <c r="CH757" s="47"/>
      <c r="CI757" s="47"/>
      <c r="CJ757" s="47"/>
      <c r="CK757" s="47"/>
      <c r="CL757" s="47"/>
      <c r="CM757" s="47"/>
      <c r="CN757" s="47"/>
      <c r="CO757" s="47"/>
      <c r="CP757" s="47"/>
      <c r="CQ757" s="47"/>
      <c r="CR757" s="47"/>
      <c r="CS757" s="47"/>
      <c r="CT757" s="47"/>
      <c r="CU757" s="47"/>
      <c r="CV757" s="47"/>
      <c r="CW757" s="47"/>
      <c r="CX757" s="47"/>
      <c r="CY757" s="47"/>
      <c r="CZ757" s="47"/>
      <c r="DA757" s="47"/>
      <c r="DB757" s="47"/>
      <c r="DC757" s="47"/>
      <c r="DD757" s="47"/>
      <c r="DE757" s="47"/>
      <c r="DF757" s="47"/>
      <c r="DG757" s="47"/>
      <c r="DH757" s="47"/>
      <c r="DI757" s="47"/>
      <c r="DJ757" s="47"/>
      <c r="DK757" s="47"/>
      <c r="DL757" s="47"/>
      <c r="DM757" s="47"/>
      <c r="DN757" s="47"/>
      <c r="DO757" s="47"/>
      <c r="DP757" s="47"/>
      <c r="DQ757" s="47"/>
      <c r="DR757" s="47"/>
      <c r="DS757" s="47"/>
      <c r="DT757" s="47"/>
      <c r="DU757" s="47"/>
      <c r="DV757" s="47"/>
      <c r="DW757" s="47"/>
      <c r="DX757" s="47"/>
      <c r="DY757" s="47"/>
      <c r="DZ757" s="47"/>
      <c r="EA757" s="47"/>
      <c r="EB757" s="47"/>
      <c r="EC757" s="47"/>
      <c r="ED757" s="47"/>
      <c r="EE757" s="47"/>
      <c r="EF757" s="47"/>
      <c r="EG757" s="47"/>
      <c r="EH757" s="47"/>
      <c r="EI757" s="47"/>
      <c r="EJ757" s="47"/>
      <c r="EK757" s="47"/>
      <c r="EL757" s="47"/>
      <c r="EM757" s="47"/>
      <c r="EN757" s="47"/>
      <c r="EO757" s="47"/>
      <c r="EP757" s="47"/>
      <c r="EQ757" s="47"/>
      <c r="ER757" s="47"/>
      <c r="ES757" s="47"/>
      <c r="ET757" s="47"/>
      <c r="EU757" s="47"/>
      <c r="EV757" s="47"/>
      <c r="EW757" s="47"/>
      <c r="EX757" s="47"/>
      <c r="EY757" s="47"/>
      <c r="EZ757" s="47"/>
      <c r="FA757" s="47"/>
      <c r="FB757" s="47"/>
      <c r="FC757" s="47"/>
      <c r="FD757" s="47"/>
      <c r="FE757" s="47"/>
      <c r="FF757" s="47"/>
      <c r="FG757" s="47"/>
      <c r="FH757" s="47"/>
      <c r="FI757" s="47"/>
      <c r="FJ757" s="47"/>
      <c r="FK757" s="47"/>
      <c r="FL757" s="47"/>
      <c r="FM757" s="47"/>
      <c r="FN757" s="47"/>
      <c r="FO757" s="47"/>
      <c r="FP757" s="47"/>
      <c r="FQ757" s="47"/>
      <c r="FR757" s="47"/>
      <c r="FS757" s="47"/>
      <c r="FT757" s="47"/>
    </row>
    <row r="758" spans="1:176" ht="15" customHeight="1">
      <c r="A758" s="47">
        <v>755</v>
      </c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7"/>
      <c r="BX758" s="47"/>
      <c r="BY758" s="47"/>
      <c r="BZ758" s="47"/>
      <c r="CA758" s="47"/>
      <c r="CB758" s="47"/>
      <c r="CC758" s="47"/>
      <c r="CD758" s="47"/>
      <c r="CE758" s="47"/>
      <c r="CF758" s="47"/>
      <c r="CG758" s="47"/>
      <c r="CH758" s="47"/>
      <c r="CI758" s="47"/>
      <c r="CJ758" s="47"/>
      <c r="CK758" s="47"/>
      <c r="CL758" s="47"/>
      <c r="CM758" s="47"/>
      <c r="CN758" s="47"/>
      <c r="CO758" s="47"/>
      <c r="CP758" s="47"/>
      <c r="CQ758" s="47"/>
      <c r="CR758" s="47"/>
      <c r="CS758" s="47"/>
      <c r="CT758" s="47"/>
      <c r="CU758" s="47"/>
      <c r="CV758" s="47"/>
      <c r="CW758" s="47"/>
      <c r="CX758" s="47"/>
      <c r="CY758" s="47"/>
      <c r="CZ758" s="47"/>
      <c r="DA758" s="47"/>
      <c r="DB758" s="47"/>
      <c r="DC758" s="47"/>
      <c r="DD758" s="47"/>
      <c r="DE758" s="47"/>
      <c r="DF758" s="47"/>
      <c r="DG758" s="47"/>
      <c r="DH758" s="47"/>
      <c r="DI758" s="47"/>
      <c r="DJ758" s="47"/>
      <c r="DK758" s="47"/>
      <c r="DL758" s="47"/>
      <c r="DM758" s="47"/>
      <c r="DN758" s="47"/>
      <c r="DO758" s="47"/>
      <c r="DP758" s="47"/>
      <c r="DQ758" s="47"/>
      <c r="DR758" s="47"/>
      <c r="DS758" s="47"/>
      <c r="DT758" s="47"/>
      <c r="DU758" s="47"/>
      <c r="DV758" s="47"/>
      <c r="DW758" s="47"/>
      <c r="DX758" s="47"/>
      <c r="DY758" s="47"/>
      <c r="DZ758" s="47"/>
      <c r="EA758" s="47"/>
      <c r="EB758" s="47"/>
      <c r="EC758" s="47"/>
      <c r="ED758" s="47"/>
      <c r="EE758" s="47"/>
      <c r="EF758" s="47"/>
      <c r="EG758" s="47"/>
      <c r="EH758" s="47"/>
      <c r="EI758" s="47"/>
      <c r="EJ758" s="47"/>
      <c r="EK758" s="47"/>
      <c r="EL758" s="47"/>
      <c r="EM758" s="47"/>
      <c r="EN758" s="47"/>
      <c r="EO758" s="47"/>
      <c r="EP758" s="47"/>
      <c r="EQ758" s="47"/>
      <c r="ER758" s="47"/>
      <c r="ES758" s="47"/>
      <c r="ET758" s="47"/>
      <c r="EU758" s="47"/>
      <c r="EV758" s="47"/>
      <c r="EW758" s="47"/>
      <c r="EX758" s="47"/>
      <c r="EY758" s="47"/>
      <c r="EZ758" s="47"/>
      <c r="FA758" s="47"/>
      <c r="FB758" s="47"/>
      <c r="FC758" s="47"/>
      <c r="FD758" s="47"/>
      <c r="FE758" s="47"/>
      <c r="FF758" s="47"/>
      <c r="FG758" s="47"/>
      <c r="FH758" s="47"/>
      <c r="FI758" s="47"/>
      <c r="FJ758" s="47"/>
      <c r="FK758" s="47"/>
      <c r="FL758" s="47"/>
      <c r="FM758" s="47"/>
      <c r="FN758" s="47"/>
      <c r="FO758" s="47"/>
      <c r="FP758" s="47"/>
      <c r="FQ758" s="47"/>
      <c r="FR758" s="47"/>
      <c r="FS758" s="47"/>
      <c r="FT758" s="47"/>
    </row>
    <row r="759" spans="1:176" ht="15" customHeight="1">
      <c r="A759" s="47">
        <v>756</v>
      </c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7"/>
      <c r="BX759" s="47"/>
      <c r="BY759" s="47"/>
      <c r="BZ759" s="47"/>
      <c r="CA759" s="47"/>
      <c r="CB759" s="47"/>
      <c r="CC759" s="47"/>
      <c r="CD759" s="47"/>
      <c r="CE759" s="47"/>
      <c r="CF759" s="47"/>
      <c r="CG759" s="47"/>
      <c r="CH759" s="47"/>
      <c r="CI759" s="47"/>
      <c r="CJ759" s="47"/>
      <c r="CK759" s="47"/>
      <c r="CL759" s="47"/>
      <c r="CM759" s="47"/>
      <c r="CN759" s="47"/>
      <c r="CO759" s="47"/>
      <c r="CP759" s="47"/>
      <c r="CQ759" s="47"/>
      <c r="CR759" s="47"/>
      <c r="CS759" s="47"/>
      <c r="CT759" s="47"/>
      <c r="CU759" s="47"/>
      <c r="CV759" s="47"/>
      <c r="CW759" s="47"/>
      <c r="CX759" s="47"/>
      <c r="CY759" s="47"/>
      <c r="CZ759" s="47"/>
      <c r="DA759" s="47"/>
      <c r="DB759" s="47"/>
      <c r="DC759" s="47"/>
      <c r="DD759" s="47"/>
      <c r="DE759" s="47"/>
      <c r="DF759" s="47"/>
      <c r="DG759" s="47"/>
      <c r="DH759" s="47"/>
      <c r="DI759" s="47"/>
      <c r="DJ759" s="47"/>
      <c r="DK759" s="47"/>
      <c r="DL759" s="47"/>
      <c r="DM759" s="47"/>
      <c r="DN759" s="47"/>
      <c r="DO759" s="47"/>
      <c r="DP759" s="47"/>
      <c r="DQ759" s="47"/>
      <c r="DR759" s="47"/>
      <c r="DS759" s="47"/>
      <c r="DT759" s="47"/>
      <c r="DU759" s="47"/>
      <c r="DV759" s="47"/>
      <c r="DW759" s="47"/>
      <c r="DX759" s="47"/>
      <c r="DY759" s="47"/>
      <c r="DZ759" s="47"/>
      <c r="EA759" s="47"/>
      <c r="EB759" s="47"/>
      <c r="EC759" s="47"/>
      <c r="ED759" s="47"/>
      <c r="EE759" s="47"/>
      <c r="EF759" s="47"/>
      <c r="EG759" s="47"/>
      <c r="EH759" s="47"/>
      <c r="EI759" s="47"/>
      <c r="EJ759" s="47"/>
      <c r="EK759" s="47"/>
      <c r="EL759" s="47"/>
      <c r="EM759" s="47"/>
      <c r="EN759" s="47"/>
      <c r="EO759" s="47"/>
      <c r="EP759" s="47"/>
      <c r="EQ759" s="47"/>
      <c r="ER759" s="47"/>
      <c r="ES759" s="47"/>
      <c r="ET759" s="47"/>
      <c r="EU759" s="47"/>
      <c r="EV759" s="47"/>
      <c r="EW759" s="47"/>
      <c r="EX759" s="47"/>
      <c r="EY759" s="47"/>
      <c r="EZ759" s="47"/>
      <c r="FA759" s="47"/>
      <c r="FB759" s="47"/>
      <c r="FC759" s="47"/>
      <c r="FD759" s="47"/>
      <c r="FE759" s="47"/>
      <c r="FF759" s="47"/>
      <c r="FG759" s="47"/>
      <c r="FH759" s="47"/>
      <c r="FI759" s="47"/>
      <c r="FJ759" s="47"/>
      <c r="FK759" s="47"/>
      <c r="FL759" s="47"/>
      <c r="FM759" s="47"/>
      <c r="FN759" s="47"/>
      <c r="FO759" s="47"/>
      <c r="FP759" s="47"/>
      <c r="FQ759" s="47"/>
      <c r="FR759" s="47"/>
      <c r="FS759" s="47"/>
      <c r="FT759" s="47"/>
    </row>
    <row r="760" spans="1:176" ht="15" customHeight="1">
      <c r="A760" s="47">
        <v>757</v>
      </c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7"/>
      <c r="BX760" s="47"/>
      <c r="BY760" s="47"/>
      <c r="BZ760" s="47"/>
      <c r="CA760" s="47"/>
      <c r="CB760" s="47"/>
      <c r="CC760" s="47"/>
      <c r="CD760" s="47"/>
      <c r="CE760" s="47"/>
      <c r="CF760" s="47"/>
      <c r="CG760" s="47"/>
      <c r="CH760" s="47"/>
      <c r="CI760" s="47"/>
      <c r="CJ760" s="47"/>
      <c r="CK760" s="47"/>
      <c r="CL760" s="47"/>
      <c r="CM760" s="47"/>
      <c r="CN760" s="47"/>
      <c r="CO760" s="47"/>
      <c r="CP760" s="47"/>
      <c r="CQ760" s="47"/>
      <c r="CR760" s="47"/>
      <c r="CS760" s="47"/>
      <c r="CT760" s="47"/>
      <c r="CU760" s="47"/>
      <c r="CV760" s="47"/>
      <c r="CW760" s="47"/>
      <c r="CX760" s="47"/>
      <c r="CY760" s="47"/>
      <c r="CZ760" s="47"/>
      <c r="DA760" s="47"/>
      <c r="DB760" s="47"/>
      <c r="DC760" s="47"/>
      <c r="DD760" s="47"/>
      <c r="DE760" s="47"/>
      <c r="DF760" s="47"/>
      <c r="DG760" s="47"/>
      <c r="DH760" s="47"/>
      <c r="DI760" s="47"/>
      <c r="DJ760" s="47"/>
      <c r="DK760" s="47"/>
      <c r="DL760" s="47"/>
      <c r="DM760" s="47"/>
      <c r="DN760" s="47"/>
      <c r="DO760" s="47"/>
      <c r="DP760" s="47"/>
      <c r="DQ760" s="47"/>
      <c r="DR760" s="47"/>
      <c r="DS760" s="47"/>
      <c r="DT760" s="47"/>
      <c r="DU760" s="47"/>
      <c r="DV760" s="47"/>
      <c r="DW760" s="47"/>
      <c r="DX760" s="47"/>
      <c r="DY760" s="47"/>
      <c r="DZ760" s="47"/>
      <c r="EA760" s="47"/>
      <c r="EB760" s="47"/>
      <c r="EC760" s="47"/>
      <c r="ED760" s="47"/>
      <c r="EE760" s="47"/>
      <c r="EF760" s="47"/>
      <c r="EG760" s="47"/>
      <c r="EH760" s="47"/>
      <c r="EI760" s="47"/>
      <c r="EJ760" s="47"/>
      <c r="EK760" s="47"/>
      <c r="EL760" s="47"/>
      <c r="EM760" s="47"/>
      <c r="EN760" s="47"/>
      <c r="EO760" s="47"/>
      <c r="EP760" s="47"/>
      <c r="EQ760" s="47"/>
      <c r="ER760" s="47"/>
      <c r="ES760" s="47"/>
      <c r="ET760" s="47"/>
      <c r="EU760" s="47"/>
      <c r="EV760" s="47"/>
      <c r="EW760" s="47"/>
      <c r="EX760" s="47"/>
      <c r="EY760" s="47"/>
      <c r="EZ760" s="47"/>
      <c r="FA760" s="47"/>
      <c r="FB760" s="47"/>
      <c r="FC760" s="47"/>
      <c r="FD760" s="47"/>
      <c r="FE760" s="47"/>
      <c r="FF760" s="47"/>
      <c r="FG760" s="47"/>
      <c r="FH760" s="47"/>
      <c r="FI760" s="47"/>
      <c r="FJ760" s="47"/>
      <c r="FK760" s="47"/>
      <c r="FL760" s="47"/>
      <c r="FM760" s="47"/>
      <c r="FN760" s="47"/>
      <c r="FO760" s="47"/>
      <c r="FP760" s="47"/>
      <c r="FQ760" s="47"/>
      <c r="FR760" s="47"/>
      <c r="FS760" s="47"/>
      <c r="FT760" s="47"/>
    </row>
    <row r="761" spans="1:176" ht="15" customHeight="1">
      <c r="A761" s="47">
        <v>758</v>
      </c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7"/>
      <c r="BX761" s="47"/>
      <c r="BY761" s="47"/>
      <c r="BZ761" s="47"/>
      <c r="CA761" s="47"/>
      <c r="CB761" s="47"/>
      <c r="CC761" s="47"/>
      <c r="CD761" s="47"/>
      <c r="CE761" s="47"/>
      <c r="CF761" s="47"/>
      <c r="CG761" s="47"/>
      <c r="CH761" s="47"/>
      <c r="CI761" s="47"/>
      <c r="CJ761" s="47"/>
      <c r="CK761" s="47"/>
      <c r="CL761" s="47"/>
      <c r="CM761" s="47"/>
      <c r="CN761" s="47"/>
      <c r="CO761" s="47"/>
      <c r="CP761" s="47"/>
      <c r="CQ761" s="47"/>
      <c r="CR761" s="47"/>
      <c r="CS761" s="47"/>
      <c r="CT761" s="47"/>
      <c r="CU761" s="47"/>
      <c r="CV761" s="47"/>
      <c r="CW761" s="47"/>
      <c r="CX761" s="47"/>
      <c r="CY761" s="47"/>
      <c r="CZ761" s="47"/>
      <c r="DA761" s="47"/>
      <c r="DB761" s="47"/>
      <c r="DC761" s="47"/>
      <c r="DD761" s="47"/>
      <c r="DE761" s="47"/>
      <c r="DF761" s="47"/>
      <c r="DG761" s="47"/>
      <c r="DH761" s="47"/>
      <c r="DI761" s="47"/>
      <c r="DJ761" s="47"/>
      <c r="DK761" s="47"/>
      <c r="DL761" s="47"/>
      <c r="DM761" s="47"/>
      <c r="DN761" s="47"/>
      <c r="DO761" s="47"/>
      <c r="DP761" s="47"/>
      <c r="DQ761" s="47"/>
      <c r="DR761" s="47"/>
      <c r="DS761" s="47"/>
      <c r="DT761" s="47"/>
      <c r="DU761" s="47"/>
      <c r="DV761" s="47"/>
      <c r="DW761" s="47"/>
      <c r="DX761" s="47"/>
      <c r="DY761" s="47"/>
      <c r="DZ761" s="47"/>
      <c r="EA761" s="47"/>
      <c r="EB761" s="47"/>
      <c r="EC761" s="47"/>
      <c r="ED761" s="47"/>
      <c r="EE761" s="47"/>
      <c r="EF761" s="47"/>
      <c r="EG761" s="47"/>
      <c r="EH761" s="47"/>
      <c r="EI761" s="47"/>
      <c r="EJ761" s="47"/>
      <c r="EK761" s="47"/>
      <c r="EL761" s="47"/>
      <c r="EM761" s="47"/>
      <c r="EN761" s="47"/>
      <c r="EO761" s="47"/>
      <c r="EP761" s="47"/>
      <c r="EQ761" s="47"/>
      <c r="ER761" s="47"/>
      <c r="ES761" s="47"/>
      <c r="ET761" s="47"/>
      <c r="EU761" s="47"/>
      <c r="EV761" s="47"/>
      <c r="EW761" s="47"/>
      <c r="EX761" s="47"/>
      <c r="EY761" s="47"/>
      <c r="EZ761" s="47"/>
      <c r="FA761" s="47"/>
      <c r="FB761" s="47"/>
      <c r="FC761" s="47"/>
      <c r="FD761" s="47"/>
      <c r="FE761" s="47"/>
      <c r="FF761" s="47"/>
      <c r="FG761" s="47"/>
      <c r="FH761" s="47"/>
      <c r="FI761" s="47"/>
      <c r="FJ761" s="47"/>
      <c r="FK761" s="47"/>
      <c r="FL761" s="47"/>
      <c r="FM761" s="47"/>
      <c r="FN761" s="47"/>
      <c r="FO761" s="47"/>
      <c r="FP761" s="47"/>
      <c r="FQ761" s="47"/>
      <c r="FR761" s="47"/>
      <c r="FS761" s="47"/>
      <c r="FT761" s="47"/>
    </row>
    <row r="762" spans="1:176" ht="15" customHeight="1">
      <c r="A762" s="47">
        <v>759</v>
      </c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7"/>
      <c r="BX762" s="47"/>
      <c r="BY762" s="47"/>
      <c r="BZ762" s="47"/>
      <c r="CA762" s="47"/>
      <c r="CB762" s="47"/>
      <c r="CC762" s="47"/>
      <c r="CD762" s="47"/>
      <c r="CE762" s="47"/>
      <c r="CF762" s="47"/>
      <c r="CG762" s="47"/>
      <c r="CH762" s="47"/>
      <c r="CI762" s="47"/>
      <c r="CJ762" s="47"/>
      <c r="CK762" s="47"/>
      <c r="CL762" s="47"/>
      <c r="CM762" s="47"/>
      <c r="CN762" s="47"/>
      <c r="CO762" s="47"/>
      <c r="CP762" s="47"/>
      <c r="CQ762" s="47"/>
      <c r="CR762" s="47"/>
      <c r="CS762" s="47"/>
      <c r="CT762" s="47"/>
      <c r="CU762" s="47"/>
      <c r="CV762" s="47"/>
      <c r="CW762" s="47"/>
      <c r="CX762" s="47"/>
      <c r="CY762" s="47"/>
      <c r="CZ762" s="47"/>
      <c r="DA762" s="47"/>
      <c r="DB762" s="47"/>
      <c r="DC762" s="47"/>
      <c r="DD762" s="47"/>
      <c r="DE762" s="47"/>
      <c r="DF762" s="47"/>
      <c r="DG762" s="47"/>
      <c r="DH762" s="47"/>
      <c r="DI762" s="47"/>
      <c r="DJ762" s="47"/>
      <c r="DK762" s="47"/>
      <c r="DL762" s="47"/>
      <c r="DM762" s="47"/>
      <c r="DN762" s="47"/>
      <c r="DO762" s="47"/>
      <c r="DP762" s="47"/>
      <c r="DQ762" s="47"/>
      <c r="DR762" s="47"/>
      <c r="DS762" s="47"/>
      <c r="DT762" s="47"/>
      <c r="DU762" s="47"/>
      <c r="DV762" s="47"/>
      <c r="DW762" s="47"/>
      <c r="DX762" s="47"/>
      <c r="DY762" s="47"/>
      <c r="DZ762" s="47"/>
      <c r="EA762" s="47"/>
      <c r="EB762" s="47"/>
      <c r="EC762" s="47"/>
      <c r="ED762" s="47"/>
      <c r="EE762" s="47"/>
      <c r="EF762" s="47"/>
      <c r="EG762" s="47"/>
      <c r="EH762" s="47"/>
      <c r="EI762" s="47"/>
      <c r="EJ762" s="47"/>
      <c r="EK762" s="47"/>
      <c r="EL762" s="47"/>
      <c r="EM762" s="47"/>
      <c r="EN762" s="47"/>
      <c r="EO762" s="47"/>
      <c r="EP762" s="47"/>
      <c r="EQ762" s="47"/>
      <c r="ER762" s="47"/>
      <c r="ES762" s="47"/>
      <c r="ET762" s="47"/>
      <c r="EU762" s="47"/>
      <c r="EV762" s="47"/>
      <c r="EW762" s="47"/>
      <c r="EX762" s="47"/>
      <c r="EY762" s="47"/>
      <c r="EZ762" s="47"/>
      <c r="FA762" s="47"/>
      <c r="FB762" s="47"/>
      <c r="FC762" s="47"/>
      <c r="FD762" s="47"/>
      <c r="FE762" s="47"/>
      <c r="FF762" s="47"/>
      <c r="FG762" s="47"/>
      <c r="FH762" s="47"/>
      <c r="FI762" s="47"/>
      <c r="FJ762" s="47"/>
      <c r="FK762" s="47"/>
      <c r="FL762" s="47"/>
      <c r="FM762" s="47"/>
      <c r="FN762" s="47"/>
      <c r="FO762" s="47"/>
      <c r="FP762" s="47"/>
      <c r="FQ762" s="47"/>
      <c r="FR762" s="47"/>
      <c r="FS762" s="47"/>
      <c r="FT762" s="47"/>
    </row>
    <row r="763" spans="1:176" ht="15" customHeight="1">
      <c r="A763" s="47">
        <v>760</v>
      </c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7"/>
      <c r="BX763" s="47"/>
      <c r="BY763" s="47"/>
      <c r="BZ763" s="47"/>
      <c r="CA763" s="47"/>
      <c r="CB763" s="47"/>
      <c r="CC763" s="47"/>
      <c r="CD763" s="47"/>
      <c r="CE763" s="47"/>
      <c r="CF763" s="47"/>
      <c r="CG763" s="47"/>
      <c r="CH763" s="47"/>
      <c r="CI763" s="47"/>
      <c r="CJ763" s="47"/>
      <c r="CK763" s="47"/>
      <c r="CL763" s="47"/>
      <c r="CM763" s="47"/>
      <c r="CN763" s="47"/>
      <c r="CO763" s="47"/>
      <c r="CP763" s="47"/>
      <c r="CQ763" s="47"/>
      <c r="CR763" s="47"/>
      <c r="CS763" s="47"/>
      <c r="CT763" s="47"/>
      <c r="CU763" s="47"/>
      <c r="CV763" s="47"/>
      <c r="CW763" s="47"/>
      <c r="CX763" s="47"/>
      <c r="CY763" s="47"/>
      <c r="CZ763" s="47"/>
      <c r="DA763" s="47"/>
      <c r="DB763" s="47"/>
      <c r="DC763" s="47"/>
      <c r="DD763" s="47"/>
      <c r="DE763" s="47"/>
      <c r="DF763" s="47"/>
      <c r="DG763" s="47"/>
      <c r="DH763" s="47"/>
      <c r="DI763" s="47"/>
      <c r="DJ763" s="47"/>
      <c r="DK763" s="47"/>
      <c r="DL763" s="47"/>
      <c r="DM763" s="47"/>
      <c r="DN763" s="47"/>
      <c r="DO763" s="47"/>
      <c r="DP763" s="47"/>
      <c r="DQ763" s="47"/>
      <c r="DR763" s="47"/>
      <c r="DS763" s="47"/>
      <c r="DT763" s="47"/>
      <c r="DU763" s="47"/>
      <c r="DV763" s="47"/>
      <c r="DW763" s="47"/>
      <c r="DX763" s="47"/>
      <c r="DY763" s="47"/>
      <c r="DZ763" s="47"/>
      <c r="EA763" s="47"/>
      <c r="EB763" s="47"/>
      <c r="EC763" s="47"/>
      <c r="ED763" s="47"/>
      <c r="EE763" s="47"/>
      <c r="EF763" s="47"/>
      <c r="EG763" s="47"/>
      <c r="EH763" s="47"/>
      <c r="EI763" s="47"/>
      <c r="EJ763" s="47"/>
      <c r="EK763" s="47"/>
      <c r="EL763" s="47"/>
      <c r="EM763" s="47"/>
      <c r="EN763" s="47"/>
      <c r="EO763" s="47"/>
      <c r="EP763" s="47"/>
      <c r="EQ763" s="47"/>
      <c r="ER763" s="47"/>
      <c r="ES763" s="47"/>
      <c r="ET763" s="47"/>
      <c r="EU763" s="47"/>
      <c r="EV763" s="47"/>
      <c r="EW763" s="47"/>
      <c r="EX763" s="47"/>
      <c r="EY763" s="47"/>
      <c r="EZ763" s="47"/>
      <c r="FA763" s="47"/>
      <c r="FB763" s="47"/>
      <c r="FC763" s="47"/>
      <c r="FD763" s="47"/>
      <c r="FE763" s="47"/>
      <c r="FF763" s="47"/>
      <c r="FG763" s="47"/>
      <c r="FH763" s="47"/>
      <c r="FI763" s="47"/>
      <c r="FJ763" s="47"/>
      <c r="FK763" s="47"/>
      <c r="FL763" s="47"/>
      <c r="FM763" s="47"/>
      <c r="FN763" s="47"/>
      <c r="FO763" s="47"/>
      <c r="FP763" s="47"/>
      <c r="FQ763" s="47"/>
      <c r="FR763" s="47"/>
      <c r="FS763" s="47"/>
      <c r="FT763" s="47"/>
    </row>
    <row r="764" spans="1:176" ht="15" customHeight="1">
      <c r="A764" s="47">
        <v>761</v>
      </c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7"/>
      <c r="BX764" s="47"/>
      <c r="BY764" s="47"/>
      <c r="BZ764" s="47"/>
      <c r="CA764" s="47"/>
      <c r="CB764" s="47"/>
      <c r="CC764" s="47"/>
      <c r="CD764" s="47"/>
      <c r="CE764" s="47"/>
      <c r="CF764" s="47"/>
      <c r="CG764" s="47"/>
      <c r="CH764" s="47"/>
      <c r="CI764" s="47"/>
      <c r="CJ764" s="47"/>
      <c r="CK764" s="47"/>
      <c r="CL764" s="47"/>
      <c r="CM764" s="47"/>
      <c r="CN764" s="47"/>
      <c r="CO764" s="47"/>
      <c r="CP764" s="47"/>
      <c r="CQ764" s="47"/>
      <c r="CR764" s="47"/>
      <c r="CS764" s="47"/>
      <c r="CT764" s="47"/>
      <c r="CU764" s="47"/>
      <c r="CV764" s="47"/>
      <c r="CW764" s="47"/>
      <c r="CX764" s="47"/>
      <c r="CY764" s="47"/>
      <c r="CZ764" s="47"/>
      <c r="DA764" s="47"/>
      <c r="DB764" s="47"/>
      <c r="DC764" s="47"/>
      <c r="DD764" s="47"/>
      <c r="DE764" s="47"/>
      <c r="DF764" s="47"/>
      <c r="DG764" s="47"/>
      <c r="DH764" s="47"/>
      <c r="DI764" s="47"/>
      <c r="DJ764" s="47"/>
      <c r="DK764" s="47"/>
      <c r="DL764" s="47"/>
      <c r="DM764" s="47"/>
      <c r="DN764" s="47"/>
      <c r="DO764" s="47"/>
      <c r="DP764" s="47"/>
      <c r="DQ764" s="47"/>
      <c r="DR764" s="47"/>
      <c r="DS764" s="47"/>
      <c r="DT764" s="47"/>
      <c r="DU764" s="47"/>
      <c r="DV764" s="47"/>
      <c r="DW764" s="47"/>
      <c r="DX764" s="47"/>
      <c r="DY764" s="47"/>
      <c r="DZ764" s="47"/>
      <c r="EA764" s="47"/>
      <c r="EB764" s="47"/>
      <c r="EC764" s="47"/>
      <c r="ED764" s="47"/>
      <c r="EE764" s="47"/>
      <c r="EF764" s="47"/>
      <c r="EG764" s="47"/>
      <c r="EH764" s="47"/>
      <c r="EI764" s="47"/>
      <c r="EJ764" s="47"/>
      <c r="EK764" s="47"/>
      <c r="EL764" s="47"/>
      <c r="EM764" s="47"/>
      <c r="EN764" s="47"/>
      <c r="EO764" s="47"/>
      <c r="EP764" s="47"/>
      <c r="EQ764" s="47"/>
      <c r="ER764" s="47"/>
      <c r="ES764" s="47"/>
      <c r="ET764" s="47"/>
      <c r="EU764" s="47"/>
      <c r="EV764" s="47"/>
      <c r="EW764" s="47"/>
      <c r="EX764" s="47"/>
      <c r="EY764" s="47"/>
      <c r="EZ764" s="47"/>
      <c r="FA764" s="47"/>
      <c r="FB764" s="47"/>
      <c r="FC764" s="47"/>
      <c r="FD764" s="47"/>
      <c r="FE764" s="47"/>
      <c r="FF764" s="47"/>
      <c r="FG764" s="47"/>
      <c r="FH764" s="47"/>
      <c r="FI764" s="47"/>
      <c r="FJ764" s="47"/>
      <c r="FK764" s="47"/>
      <c r="FL764" s="47"/>
      <c r="FM764" s="47"/>
      <c r="FN764" s="47"/>
      <c r="FO764" s="47"/>
      <c r="FP764" s="47"/>
      <c r="FQ764" s="47"/>
      <c r="FR764" s="47"/>
      <c r="FS764" s="47"/>
      <c r="FT764" s="47"/>
    </row>
    <row r="765" spans="1:176" ht="15" customHeight="1">
      <c r="A765" s="47">
        <v>762</v>
      </c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7"/>
      <c r="BX765" s="47"/>
      <c r="BY765" s="47"/>
      <c r="BZ765" s="47"/>
      <c r="CA765" s="47"/>
      <c r="CB765" s="47"/>
      <c r="CC765" s="47"/>
      <c r="CD765" s="47"/>
      <c r="CE765" s="47"/>
      <c r="CF765" s="47"/>
      <c r="CG765" s="47"/>
      <c r="CH765" s="47"/>
      <c r="CI765" s="47"/>
      <c r="CJ765" s="47"/>
      <c r="CK765" s="47"/>
      <c r="CL765" s="47"/>
      <c r="CM765" s="47"/>
      <c r="CN765" s="47"/>
      <c r="CO765" s="47"/>
      <c r="CP765" s="47"/>
      <c r="CQ765" s="47"/>
      <c r="CR765" s="47"/>
      <c r="CS765" s="47"/>
      <c r="CT765" s="47"/>
      <c r="CU765" s="47"/>
      <c r="CV765" s="47"/>
      <c r="CW765" s="47"/>
      <c r="CX765" s="47"/>
      <c r="CY765" s="47"/>
      <c r="CZ765" s="47"/>
      <c r="DA765" s="47"/>
      <c r="DB765" s="47"/>
      <c r="DC765" s="47"/>
      <c r="DD765" s="47"/>
      <c r="DE765" s="47"/>
      <c r="DF765" s="47"/>
      <c r="DG765" s="47"/>
      <c r="DH765" s="47"/>
      <c r="DI765" s="47"/>
      <c r="DJ765" s="47"/>
      <c r="DK765" s="47"/>
      <c r="DL765" s="47"/>
      <c r="DM765" s="47"/>
      <c r="DN765" s="47"/>
      <c r="DO765" s="47"/>
      <c r="DP765" s="47"/>
      <c r="DQ765" s="47"/>
      <c r="DR765" s="47"/>
      <c r="DS765" s="47"/>
      <c r="DT765" s="47"/>
      <c r="DU765" s="47"/>
      <c r="DV765" s="47"/>
      <c r="DW765" s="47"/>
      <c r="DX765" s="47"/>
      <c r="DY765" s="47"/>
      <c r="DZ765" s="47"/>
      <c r="EA765" s="47"/>
      <c r="EB765" s="47"/>
      <c r="EC765" s="47"/>
      <c r="ED765" s="47"/>
      <c r="EE765" s="47"/>
      <c r="EF765" s="47"/>
      <c r="EG765" s="47"/>
      <c r="EH765" s="47"/>
      <c r="EI765" s="47"/>
      <c r="EJ765" s="47"/>
      <c r="EK765" s="47"/>
      <c r="EL765" s="47"/>
      <c r="EM765" s="47"/>
      <c r="EN765" s="47"/>
      <c r="EO765" s="47"/>
      <c r="EP765" s="47"/>
      <c r="EQ765" s="47"/>
      <c r="ER765" s="47"/>
      <c r="ES765" s="47"/>
      <c r="ET765" s="47"/>
      <c r="EU765" s="47"/>
      <c r="EV765" s="47"/>
      <c r="EW765" s="47"/>
      <c r="EX765" s="47"/>
      <c r="EY765" s="47"/>
      <c r="EZ765" s="47"/>
      <c r="FA765" s="47"/>
      <c r="FB765" s="47"/>
      <c r="FC765" s="47"/>
      <c r="FD765" s="47"/>
      <c r="FE765" s="47"/>
      <c r="FF765" s="47"/>
      <c r="FG765" s="47"/>
      <c r="FH765" s="47"/>
      <c r="FI765" s="47"/>
      <c r="FJ765" s="47"/>
      <c r="FK765" s="47"/>
      <c r="FL765" s="47"/>
      <c r="FM765" s="47"/>
      <c r="FN765" s="47"/>
      <c r="FO765" s="47"/>
      <c r="FP765" s="47"/>
      <c r="FQ765" s="47"/>
      <c r="FR765" s="47"/>
      <c r="FS765" s="47"/>
      <c r="FT765" s="47"/>
    </row>
    <row r="766" spans="1:176" ht="15" customHeight="1">
      <c r="A766" s="47">
        <v>763</v>
      </c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7"/>
      <c r="BX766" s="47"/>
      <c r="BY766" s="47"/>
      <c r="BZ766" s="47"/>
      <c r="CA766" s="47"/>
      <c r="CB766" s="47"/>
      <c r="CC766" s="47"/>
      <c r="CD766" s="47"/>
      <c r="CE766" s="47"/>
      <c r="CF766" s="47"/>
      <c r="CG766" s="47"/>
      <c r="CH766" s="47"/>
      <c r="CI766" s="47"/>
      <c r="CJ766" s="47"/>
      <c r="CK766" s="47"/>
      <c r="CL766" s="47"/>
      <c r="CM766" s="47"/>
      <c r="CN766" s="47"/>
      <c r="CO766" s="47"/>
      <c r="CP766" s="47"/>
      <c r="CQ766" s="47"/>
      <c r="CR766" s="47"/>
      <c r="CS766" s="47"/>
      <c r="CT766" s="47"/>
      <c r="CU766" s="47"/>
      <c r="CV766" s="47"/>
      <c r="CW766" s="47"/>
      <c r="CX766" s="47"/>
      <c r="CY766" s="47"/>
      <c r="CZ766" s="47"/>
      <c r="DA766" s="47"/>
      <c r="DB766" s="47"/>
      <c r="DC766" s="47"/>
      <c r="DD766" s="47"/>
      <c r="DE766" s="47"/>
      <c r="DF766" s="47"/>
      <c r="DG766" s="47"/>
      <c r="DH766" s="47"/>
      <c r="DI766" s="47"/>
      <c r="DJ766" s="47"/>
      <c r="DK766" s="47"/>
      <c r="DL766" s="47"/>
      <c r="DM766" s="47"/>
      <c r="DN766" s="47"/>
      <c r="DO766" s="47"/>
      <c r="DP766" s="47"/>
      <c r="DQ766" s="47"/>
      <c r="DR766" s="47"/>
      <c r="DS766" s="47"/>
      <c r="DT766" s="47"/>
      <c r="DU766" s="47"/>
      <c r="DV766" s="47"/>
      <c r="DW766" s="47"/>
      <c r="DX766" s="47"/>
      <c r="DY766" s="47"/>
      <c r="DZ766" s="47"/>
      <c r="EA766" s="47"/>
      <c r="EB766" s="47"/>
      <c r="EC766" s="47"/>
      <c r="ED766" s="47"/>
      <c r="EE766" s="47"/>
      <c r="EF766" s="47"/>
      <c r="EG766" s="47"/>
      <c r="EH766" s="47"/>
      <c r="EI766" s="47"/>
      <c r="EJ766" s="47"/>
      <c r="EK766" s="47"/>
      <c r="EL766" s="47"/>
      <c r="EM766" s="47"/>
      <c r="EN766" s="47"/>
      <c r="EO766" s="47"/>
      <c r="EP766" s="47"/>
      <c r="EQ766" s="47"/>
      <c r="ER766" s="47"/>
      <c r="ES766" s="47"/>
      <c r="ET766" s="47"/>
      <c r="EU766" s="47"/>
      <c r="EV766" s="47"/>
      <c r="EW766" s="47"/>
      <c r="EX766" s="47"/>
      <c r="EY766" s="47"/>
      <c r="EZ766" s="47"/>
      <c r="FA766" s="47"/>
      <c r="FB766" s="47"/>
      <c r="FC766" s="47"/>
      <c r="FD766" s="47"/>
      <c r="FE766" s="47"/>
      <c r="FF766" s="47"/>
      <c r="FG766" s="47"/>
      <c r="FH766" s="47"/>
      <c r="FI766" s="47"/>
      <c r="FJ766" s="47"/>
      <c r="FK766" s="47"/>
      <c r="FL766" s="47"/>
      <c r="FM766" s="47"/>
      <c r="FN766" s="47"/>
      <c r="FO766" s="47"/>
      <c r="FP766" s="47"/>
      <c r="FQ766" s="47"/>
      <c r="FR766" s="47"/>
      <c r="FS766" s="47"/>
      <c r="FT766" s="47"/>
    </row>
    <row r="767" spans="1:176" ht="15" customHeight="1">
      <c r="A767" s="47">
        <v>764</v>
      </c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7"/>
      <c r="BX767" s="47"/>
      <c r="BY767" s="47"/>
      <c r="BZ767" s="47"/>
      <c r="CA767" s="47"/>
      <c r="CB767" s="47"/>
      <c r="CC767" s="47"/>
      <c r="CD767" s="47"/>
      <c r="CE767" s="47"/>
      <c r="CF767" s="47"/>
      <c r="CG767" s="47"/>
      <c r="CH767" s="47"/>
      <c r="CI767" s="47"/>
      <c r="CJ767" s="47"/>
      <c r="CK767" s="47"/>
      <c r="CL767" s="47"/>
      <c r="CM767" s="47"/>
      <c r="CN767" s="47"/>
      <c r="CO767" s="47"/>
      <c r="CP767" s="47"/>
      <c r="CQ767" s="47"/>
      <c r="CR767" s="47"/>
      <c r="CS767" s="47"/>
      <c r="CT767" s="47"/>
      <c r="CU767" s="47"/>
      <c r="CV767" s="47"/>
      <c r="CW767" s="47"/>
      <c r="CX767" s="47"/>
      <c r="CY767" s="47"/>
      <c r="CZ767" s="47"/>
      <c r="DA767" s="47"/>
      <c r="DB767" s="47"/>
      <c r="DC767" s="47"/>
      <c r="DD767" s="47"/>
      <c r="DE767" s="47"/>
      <c r="DF767" s="47"/>
      <c r="DG767" s="47"/>
      <c r="DH767" s="47"/>
      <c r="DI767" s="47"/>
      <c r="DJ767" s="47"/>
      <c r="DK767" s="47"/>
      <c r="DL767" s="47"/>
      <c r="DM767" s="47"/>
      <c r="DN767" s="47"/>
      <c r="DO767" s="47"/>
      <c r="DP767" s="47"/>
      <c r="DQ767" s="47"/>
      <c r="DR767" s="47"/>
      <c r="DS767" s="47"/>
      <c r="DT767" s="47"/>
      <c r="DU767" s="47"/>
      <c r="DV767" s="47"/>
      <c r="DW767" s="47"/>
      <c r="DX767" s="47"/>
      <c r="DY767" s="47"/>
      <c r="DZ767" s="47"/>
      <c r="EA767" s="47"/>
      <c r="EB767" s="47"/>
      <c r="EC767" s="47"/>
      <c r="ED767" s="47"/>
      <c r="EE767" s="47"/>
      <c r="EF767" s="47"/>
      <c r="EG767" s="47"/>
      <c r="EH767" s="47"/>
      <c r="EI767" s="47"/>
      <c r="EJ767" s="47"/>
      <c r="EK767" s="47"/>
      <c r="EL767" s="47"/>
      <c r="EM767" s="47"/>
      <c r="EN767" s="47"/>
      <c r="EO767" s="47"/>
      <c r="EP767" s="47"/>
      <c r="EQ767" s="47"/>
      <c r="ER767" s="47"/>
      <c r="ES767" s="47"/>
      <c r="ET767" s="47"/>
      <c r="EU767" s="47"/>
      <c r="EV767" s="47"/>
      <c r="EW767" s="47"/>
      <c r="EX767" s="47"/>
      <c r="EY767" s="47"/>
      <c r="EZ767" s="47"/>
      <c r="FA767" s="47"/>
      <c r="FB767" s="47"/>
      <c r="FC767" s="47"/>
      <c r="FD767" s="47"/>
      <c r="FE767" s="47"/>
      <c r="FF767" s="47"/>
      <c r="FG767" s="47"/>
      <c r="FH767" s="47"/>
      <c r="FI767" s="47"/>
      <c r="FJ767" s="47"/>
      <c r="FK767" s="47"/>
      <c r="FL767" s="47"/>
      <c r="FM767" s="47"/>
      <c r="FN767" s="47"/>
      <c r="FO767" s="47"/>
      <c r="FP767" s="47"/>
      <c r="FQ767" s="47"/>
      <c r="FR767" s="47"/>
      <c r="FS767" s="47"/>
      <c r="FT767" s="47"/>
    </row>
    <row r="768" spans="1:176" ht="15" customHeight="1">
      <c r="A768" s="47">
        <v>765</v>
      </c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7"/>
      <c r="BX768" s="47"/>
      <c r="BY768" s="47"/>
      <c r="BZ768" s="47"/>
      <c r="CA768" s="47"/>
      <c r="CB768" s="47"/>
      <c r="CC768" s="47"/>
      <c r="CD768" s="47"/>
      <c r="CE768" s="47"/>
      <c r="CF768" s="47"/>
      <c r="CG768" s="47"/>
      <c r="CH768" s="47"/>
      <c r="CI768" s="47"/>
      <c r="CJ768" s="47"/>
      <c r="CK768" s="47"/>
      <c r="CL768" s="47"/>
      <c r="CM768" s="47"/>
      <c r="CN768" s="47"/>
      <c r="CO768" s="47"/>
      <c r="CP768" s="47"/>
      <c r="CQ768" s="47"/>
      <c r="CR768" s="47"/>
      <c r="CS768" s="47"/>
      <c r="CT768" s="47"/>
      <c r="CU768" s="47"/>
      <c r="CV768" s="47"/>
      <c r="CW768" s="47"/>
      <c r="CX768" s="47"/>
      <c r="CY768" s="47"/>
      <c r="CZ768" s="47"/>
      <c r="DA768" s="47"/>
      <c r="DB768" s="47"/>
      <c r="DC768" s="47"/>
      <c r="DD768" s="47"/>
      <c r="DE768" s="47"/>
      <c r="DF768" s="47"/>
      <c r="DG768" s="47"/>
      <c r="DH768" s="47"/>
      <c r="DI768" s="47"/>
      <c r="DJ768" s="47"/>
      <c r="DK768" s="47"/>
      <c r="DL768" s="47"/>
      <c r="DM768" s="47"/>
      <c r="DN768" s="47"/>
      <c r="DO768" s="47"/>
      <c r="DP768" s="47"/>
      <c r="DQ768" s="47"/>
      <c r="DR768" s="47"/>
      <c r="DS768" s="47"/>
      <c r="DT768" s="47"/>
      <c r="DU768" s="47"/>
      <c r="DV768" s="47"/>
      <c r="DW768" s="47"/>
      <c r="DX768" s="47"/>
      <c r="DY768" s="47"/>
      <c r="DZ768" s="47"/>
      <c r="EA768" s="47"/>
      <c r="EB768" s="47"/>
      <c r="EC768" s="47"/>
      <c r="ED768" s="47"/>
      <c r="EE768" s="47"/>
      <c r="EF768" s="47"/>
      <c r="EG768" s="47"/>
      <c r="EH768" s="47"/>
      <c r="EI768" s="47"/>
      <c r="EJ768" s="47"/>
      <c r="EK768" s="47"/>
      <c r="EL768" s="47"/>
      <c r="EM768" s="47"/>
      <c r="EN768" s="47"/>
      <c r="EO768" s="47"/>
      <c r="EP768" s="47"/>
      <c r="EQ768" s="47"/>
      <c r="ER768" s="47"/>
      <c r="ES768" s="47"/>
      <c r="ET768" s="47"/>
      <c r="EU768" s="47"/>
      <c r="EV768" s="47"/>
      <c r="EW768" s="47"/>
      <c r="EX768" s="47"/>
      <c r="EY768" s="47"/>
      <c r="EZ768" s="47"/>
      <c r="FA768" s="47"/>
      <c r="FB768" s="47"/>
      <c r="FC768" s="47"/>
      <c r="FD768" s="47"/>
      <c r="FE768" s="47"/>
      <c r="FF768" s="47"/>
      <c r="FG768" s="47"/>
      <c r="FH768" s="47"/>
      <c r="FI768" s="47"/>
      <c r="FJ768" s="47"/>
      <c r="FK768" s="47"/>
      <c r="FL768" s="47"/>
      <c r="FM768" s="47"/>
      <c r="FN768" s="47"/>
      <c r="FO768" s="47"/>
      <c r="FP768" s="47"/>
      <c r="FQ768" s="47"/>
      <c r="FR768" s="47"/>
      <c r="FS768" s="47"/>
      <c r="FT768" s="47"/>
    </row>
    <row r="769" spans="1:176" ht="15" customHeight="1">
      <c r="A769" s="47">
        <v>766</v>
      </c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7"/>
      <c r="BX769" s="47"/>
      <c r="BY769" s="47"/>
      <c r="BZ769" s="47"/>
      <c r="CA769" s="47"/>
      <c r="CB769" s="47"/>
      <c r="CC769" s="47"/>
      <c r="CD769" s="47"/>
      <c r="CE769" s="47"/>
      <c r="CF769" s="47"/>
      <c r="CG769" s="47"/>
      <c r="CH769" s="47"/>
      <c r="CI769" s="47"/>
      <c r="CJ769" s="47"/>
      <c r="CK769" s="47"/>
      <c r="CL769" s="47"/>
      <c r="CM769" s="47"/>
      <c r="CN769" s="47"/>
      <c r="CO769" s="47"/>
      <c r="CP769" s="47"/>
      <c r="CQ769" s="47"/>
      <c r="CR769" s="47"/>
      <c r="CS769" s="47"/>
      <c r="CT769" s="47"/>
      <c r="CU769" s="47"/>
      <c r="CV769" s="47"/>
      <c r="CW769" s="47"/>
      <c r="CX769" s="47"/>
      <c r="CY769" s="47"/>
      <c r="CZ769" s="47"/>
      <c r="DA769" s="47"/>
      <c r="DB769" s="47"/>
      <c r="DC769" s="47"/>
      <c r="DD769" s="47"/>
      <c r="DE769" s="47"/>
      <c r="DF769" s="47"/>
      <c r="DG769" s="47"/>
      <c r="DH769" s="47"/>
      <c r="DI769" s="47"/>
      <c r="DJ769" s="47"/>
      <c r="DK769" s="47"/>
      <c r="DL769" s="47"/>
      <c r="DM769" s="47"/>
      <c r="DN769" s="47"/>
      <c r="DO769" s="47"/>
      <c r="DP769" s="47"/>
      <c r="DQ769" s="47"/>
      <c r="DR769" s="47"/>
      <c r="DS769" s="47"/>
      <c r="DT769" s="47"/>
      <c r="DU769" s="47"/>
      <c r="DV769" s="47"/>
      <c r="DW769" s="47"/>
      <c r="DX769" s="47"/>
      <c r="DY769" s="47"/>
      <c r="DZ769" s="47"/>
      <c r="EA769" s="47"/>
      <c r="EB769" s="47"/>
      <c r="EC769" s="47"/>
      <c r="ED769" s="47"/>
      <c r="EE769" s="47"/>
      <c r="EF769" s="47"/>
      <c r="EG769" s="47"/>
      <c r="EH769" s="47"/>
      <c r="EI769" s="47"/>
      <c r="EJ769" s="47"/>
      <c r="EK769" s="47"/>
      <c r="EL769" s="47"/>
      <c r="EM769" s="47"/>
      <c r="EN769" s="47"/>
      <c r="EO769" s="47"/>
      <c r="EP769" s="47"/>
      <c r="EQ769" s="47"/>
      <c r="ER769" s="47"/>
      <c r="ES769" s="47"/>
      <c r="ET769" s="47"/>
      <c r="EU769" s="47"/>
      <c r="EV769" s="47"/>
      <c r="EW769" s="47"/>
      <c r="EX769" s="47"/>
      <c r="EY769" s="47"/>
      <c r="EZ769" s="47"/>
      <c r="FA769" s="47"/>
      <c r="FB769" s="47"/>
      <c r="FC769" s="47"/>
      <c r="FD769" s="47"/>
      <c r="FE769" s="47"/>
      <c r="FF769" s="47"/>
      <c r="FG769" s="47"/>
      <c r="FH769" s="47"/>
      <c r="FI769" s="47"/>
      <c r="FJ769" s="47"/>
      <c r="FK769" s="47"/>
      <c r="FL769" s="47"/>
      <c r="FM769" s="47"/>
      <c r="FN769" s="47"/>
      <c r="FO769" s="47"/>
      <c r="FP769" s="47"/>
      <c r="FQ769" s="47"/>
      <c r="FR769" s="47"/>
      <c r="FS769" s="47"/>
      <c r="FT769" s="47"/>
    </row>
    <row r="770" spans="1:176" ht="15" customHeight="1">
      <c r="A770" s="47">
        <v>767</v>
      </c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  <c r="BX770" s="47"/>
      <c r="BY770" s="47"/>
      <c r="BZ770" s="47"/>
      <c r="CA770" s="47"/>
      <c r="CB770" s="47"/>
      <c r="CC770" s="47"/>
      <c r="CD770" s="47"/>
      <c r="CE770" s="47"/>
      <c r="CF770" s="47"/>
      <c r="CG770" s="47"/>
      <c r="CH770" s="47"/>
      <c r="CI770" s="47"/>
      <c r="CJ770" s="47"/>
      <c r="CK770" s="47"/>
      <c r="CL770" s="47"/>
      <c r="CM770" s="47"/>
      <c r="CN770" s="47"/>
      <c r="CO770" s="47"/>
      <c r="CP770" s="47"/>
      <c r="CQ770" s="47"/>
      <c r="CR770" s="47"/>
      <c r="CS770" s="47"/>
      <c r="CT770" s="47"/>
      <c r="CU770" s="47"/>
      <c r="CV770" s="47"/>
      <c r="CW770" s="47"/>
      <c r="CX770" s="47"/>
      <c r="CY770" s="47"/>
      <c r="CZ770" s="47"/>
      <c r="DA770" s="47"/>
      <c r="DB770" s="47"/>
      <c r="DC770" s="47"/>
      <c r="DD770" s="47"/>
      <c r="DE770" s="47"/>
      <c r="DF770" s="47"/>
      <c r="DG770" s="47"/>
      <c r="DH770" s="47"/>
      <c r="DI770" s="47"/>
      <c r="DJ770" s="47"/>
      <c r="DK770" s="47"/>
      <c r="DL770" s="47"/>
      <c r="DM770" s="47"/>
      <c r="DN770" s="47"/>
      <c r="DO770" s="47"/>
      <c r="DP770" s="47"/>
      <c r="DQ770" s="47"/>
      <c r="DR770" s="47"/>
      <c r="DS770" s="47"/>
      <c r="DT770" s="47"/>
      <c r="DU770" s="47"/>
      <c r="DV770" s="47"/>
      <c r="DW770" s="47"/>
      <c r="DX770" s="47"/>
      <c r="DY770" s="47"/>
      <c r="DZ770" s="47"/>
      <c r="EA770" s="47"/>
      <c r="EB770" s="47"/>
      <c r="EC770" s="47"/>
      <c r="ED770" s="47"/>
      <c r="EE770" s="47"/>
      <c r="EF770" s="47"/>
      <c r="EG770" s="47"/>
      <c r="EH770" s="47"/>
      <c r="EI770" s="47"/>
      <c r="EJ770" s="47"/>
      <c r="EK770" s="47"/>
      <c r="EL770" s="47"/>
      <c r="EM770" s="47"/>
      <c r="EN770" s="47"/>
      <c r="EO770" s="47"/>
      <c r="EP770" s="47"/>
      <c r="EQ770" s="47"/>
      <c r="ER770" s="47"/>
      <c r="ES770" s="47"/>
      <c r="ET770" s="47"/>
      <c r="EU770" s="47"/>
      <c r="EV770" s="47"/>
      <c r="EW770" s="47"/>
      <c r="EX770" s="47"/>
      <c r="EY770" s="47"/>
      <c r="EZ770" s="47"/>
      <c r="FA770" s="47"/>
      <c r="FB770" s="47"/>
      <c r="FC770" s="47"/>
      <c r="FD770" s="47"/>
      <c r="FE770" s="47"/>
      <c r="FF770" s="47"/>
      <c r="FG770" s="47"/>
      <c r="FH770" s="47"/>
      <c r="FI770" s="47"/>
      <c r="FJ770" s="47"/>
      <c r="FK770" s="47"/>
      <c r="FL770" s="47"/>
      <c r="FM770" s="47"/>
      <c r="FN770" s="47"/>
      <c r="FO770" s="47"/>
      <c r="FP770" s="47"/>
      <c r="FQ770" s="47"/>
      <c r="FR770" s="47"/>
      <c r="FS770" s="47"/>
      <c r="FT770" s="47"/>
    </row>
    <row r="771" spans="1:176" ht="15" customHeight="1">
      <c r="A771" s="47">
        <v>768</v>
      </c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7"/>
      <c r="BX771" s="47"/>
      <c r="BY771" s="47"/>
      <c r="BZ771" s="47"/>
      <c r="CA771" s="47"/>
      <c r="CB771" s="47"/>
      <c r="CC771" s="47"/>
      <c r="CD771" s="47"/>
      <c r="CE771" s="47"/>
      <c r="CF771" s="47"/>
      <c r="CG771" s="47"/>
      <c r="CH771" s="47"/>
      <c r="CI771" s="47"/>
      <c r="CJ771" s="47"/>
      <c r="CK771" s="47"/>
      <c r="CL771" s="47"/>
      <c r="CM771" s="47"/>
      <c r="CN771" s="47"/>
      <c r="CO771" s="47"/>
      <c r="CP771" s="47"/>
      <c r="CQ771" s="47"/>
      <c r="CR771" s="47"/>
      <c r="CS771" s="47"/>
      <c r="CT771" s="47"/>
      <c r="CU771" s="47"/>
      <c r="CV771" s="47"/>
      <c r="CW771" s="47"/>
      <c r="CX771" s="47"/>
      <c r="CY771" s="47"/>
      <c r="CZ771" s="47"/>
      <c r="DA771" s="47"/>
      <c r="DB771" s="47"/>
      <c r="DC771" s="47"/>
      <c r="DD771" s="47"/>
      <c r="DE771" s="47"/>
      <c r="DF771" s="47"/>
      <c r="DG771" s="47"/>
      <c r="DH771" s="47"/>
      <c r="DI771" s="47"/>
      <c r="DJ771" s="47"/>
      <c r="DK771" s="47"/>
      <c r="DL771" s="47"/>
      <c r="DM771" s="47"/>
      <c r="DN771" s="47"/>
      <c r="DO771" s="47"/>
      <c r="DP771" s="47"/>
      <c r="DQ771" s="47"/>
      <c r="DR771" s="47"/>
      <c r="DS771" s="47"/>
      <c r="DT771" s="47"/>
      <c r="DU771" s="47"/>
      <c r="DV771" s="47"/>
      <c r="DW771" s="47"/>
      <c r="DX771" s="47"/>
      <c r="DY771" s="47"/>
      <c r="DZ771" s="47"/>
      <c r="EA771" s="47"/>
      <c r="EB771" s="47"/>
      <c r="EC771" s="47"/>
      <c r="ED771" s="47"/>
      <c r="EE771" s="47"/>
      <c r="EF771" s="47"/>
      <c r="EG771" s="47"/>
      <c r="EH771" s="47"/>
      <c r="EI771" s="47"/>
      <c r="EJ771" s="47"/>
      <c r="EK771" s="47"/>
      <c r="EL771" s="47"/>
      <c r="EM771" s="47"/>
      <c r="EN771" s="47"/>
      <c r="EO771" s="47"/>
      <c r="EP771" s="47"/>
      <c r="EQ771" s="47"/>
      <c r="ER771" s="47"/>
      <c r="ES771" s="47"/>
      <c r="ET771" s="47"/>
      <c r="EU771" s="47"/>
      <c r="EV771" s="47"/>
      <c r="EW771" s="47"/>
      <c r="EX771" s="47"/>
      <c r="EY771" s="47"/>
      <c r="EZ771" s="47"/>
      <c r="FA771" s="47"/>
      <c r="FB771" s="47"/>
      <c r="FC771" s="47"/>
      <c r="FD771" s="47"/>
      <c r="FE771" s="47"/>
      <c r="FF771" s="47"/>
      <c r="FG771" s="47"/>
      <c r="FH771" s="47"/>
      <c r="FI771" s="47"/>
      <c r="FJ771" s="47"/>
      <c r="FK771" s="47"/>
      <c r="FL771" s="47"/>
      <c r="FM771" s="47"/>
      <c r="FN771" s="47"/>
      <c r="FO771" s="47"/>
      <c r="FP771" s="47"/>
      <c r="FQ771" s="47"/>
      <c r="FR771" s="47"/>
      <c r="FS771" s="47"/>
      <c r="FT771" s="47"/>
    </row>
    <row r="772" spans="1:176" ht="15" customHeight="1">
      <c r="A772" s="47">
        <v>769</v>
      </c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7"/>
      <c r="BX772" s="47"/>
      <c r="BY772" s="47"/>
      <c r="BZ772" s="47"/>
      <c r="CA772" s="47"/>
      <c r="CB772" s="47"/>
      <c r="CC772" s="47"/>
      <c r="CD772" s="47"/>
      <c r="CE772" s="47"/>
      <c r="CF772" s="47"/>
      <c r="CG772" s="47"/>
      <c r="CH772" s="47"/>
      <c r="CI772" s="47"/>
      <c r="CJ772" s="47"/>
      <c r="CK772" s="47"/>
      <c r="CL772" s="47"/>
      <c r="CM772" s="47"/>
      <c r="CN772" s="47"/>
      <c r="CO772" s="47"/>
      <c r="CP772" s="47"/>
      <c r="CQ772" s="47"/>
      <c r="CR772" s="47"/>
      <c r="CS772" s="47"/>
      <c r="CT772" s="47"/>
      <c r="CU772" s="47"/>
      <c r="CV772" s="47"/>
      <c r="CW772" s="47"/>
      <c r="CX772" s="47"/>
      <c r="CY772" s="47"/>
      <c r="CZ772" s="47"/>
      <c r="DA772" s="47"/>
      <c r="DB772" s="47"/>
      <c r="DC772" s="47"/>
      <c r="DD772" s="47"/>
      <c r="DE772" s="47"/>
      <c r="DF772" s="47"/>
      <c r="DG772" s="47"/>
      <c r="DH772" s="47"/>
      <c r="DI772" s="47"/>
      <c r="DJ772" s="47"/>
      <c r="DK772" s="47"/>
      <c r="DL772" s="47"/>
      <c r="DM772" s="47"/>
      <c r="DN772" s="47"/>
      <c r="DO772" s="47"/>
      <c r="DP772" s="47"/>
      <c r="DQ772" s="47"/>
      <c r="DR772" s="47"/>
      <c r="DS772" s="47"/>
      <c r="DT772" s="47"/>
      <c r="DU772" s="47"/>
      <c r="DV772" s="47"/>
      <c r="DW772" s="47"/>
      <c r="DX772" s="47"/>
      <c r="DY772" s="47"/>
      <c r="DZ772" s="47"/>
      <c r="EA772" s="47"/>
      <c r="EB772" s="47"/>
      <c r="EC772" s="47"/>
      <c r="ED772" s="47"/>
      <c r="EE772" s="47"/>
      <c r="EF772" s="47"/>
      <c r="EG772" s="47"/>
      <c r="EH772" s="47"/>
      <c r="EI772" s="47"/>
      <c r="EJ772" s="47"/>
      <c r="EK772" s="47"/>
      <c r="EL772" s="47"/>
      <c r="EM772" s="47"/>
      <c r="EN772" s="47"/>
      <c r="EO772" s="47"/>
      <c r="EP772" s="47"/>
      <c r="EQ772" s="47"/>
      <c r="ER772" s="47"/>
      <c r="ES772" s="47"/>
      <c r="ET772" s="47"/>
      <c r="EU772" s="47"/>
      <c r="EV772" s="47"/>
      <c r="EW772" s="47"/>
      <c r="EX772" s="47"/>
      <c r="EY772" s="47"/>
      <c r="EZ772" s="47"/>
      <c r="FA772" s="47"/>
      <c r="FB772" s="47"/>
      <c r="FC772" s="47"/>
      <c r="FD772" s="47"/>
      <c r="FE772" s="47"/>
      <c r="FF772" s="47"/>
      <c r="FG772" s="47"/>
      <c r="FH772" s="47"/>
      <c r="FI772" s="47"/>
      <c r="FJ772" s="47"/>
      <c r="FK772" s="47"/>
      <c r="FL772" s="47"/>
      <c r="FM772" s="47"/>
      <c r="FN772" s="47"/>
      <c r="FO772" s="47"/>
      <c r="FP772" s="47"/>
      <c r="FQ772" s="47"/>
      <c r="FR772" s="47"/>
      <c r="FS772" s="47"/>
      <c r="FT772" s="47"/>
    </row>
    <row r="773" spans="1:176" ht="15" customHeight="1">
      <c r="A773" s="47">
        <v>770</v>
      </c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7"/>
      <c r="BX773" s="47"/>
      <c r="BY773" s="47"/>
      <c r="BZ773" s="47"/>
      <c r="CA773" s="47"/>
      <c r="CB773" s="47"/>
      <c r="CC773" s="47"/>
      <c r="CD773" s="47"/>
      <c r="CE773" s="47"/>
      <c r="CF773" s="47"/>
      <c r="CG773" s="47"/>
      <c r="CH773" s="47"/>
      <c r="CI773" s="47"/>
      <c r="CJ773" s="47"/>
      <c r="CK773" s="47"/>
      <c r="CL773" s="47"/>
      <c r="CM773" s="47"/>
      <c r="CN773" s="47"/>
      <c r="CO773" s="47"/>
      <c r="CP773" s="47"/>
      <c r="CQ773" s="47"/>
      <c r="CR773" s="47"/>
      <c r="CS773" s="47"/>
      <c r="CT773" s="47"/>
      <c r="CU773" s="47"/>
      <c r="CV773" s="47"/>
      <c r="CW773" s="47"/>
      <c r="CX773" s="47"/>
      <c r="CY773" s="47"/>
      <c r="CZ773" s="47"/>
      <c r="DA773" s="47"/>
      <c r="DB773" s="47"/>
      <c r="DC773" s="47"/>
      <c r="DD773" s="47"/>
      <c r="DE773" s="47"/>
      <c r="DF773" s="47"/>
      <c r="DG773" s="47"/>
      <c r="DH773" s="47"/>
      <c r="DI773" s="47"/>
      <c r="DJ773" s="47"/>
      <c r="DK773" s="47"/>
      <c r="DL773" s="47"/>
      <c r="DM773" s="47"/>
      <c r="DN773" s="47"/>
      <c r="DO773" s="47"/>
      <c r="DP773" s="47"/>
      <c r="DQ773" s="47"/>
      <c r="DR773" s="47"/>
      <c r="DS773" s="47"/>
      <c r="DT773" s="47"/>
      <c r="DU773" s="47"/>
      <c r="DV773" s="47"/>
      <c r="DW773" s="47"/>
      <c r="DX773" s="47"/>
      <c r="DY773" s="47"/>
      <c r="DZ773" s="47"/>
      <c r="EA773" s="47"/>
      <c r="EB773" s="47"/>
      <c r="EC773" s="47"/>
      <c r="ED773" s="47"/>
      <c r="EE773" s="47"/>
      <c r="EF773" s="47"/>
      <c r="EG773" s="47"/>
      <c r="EH773" s="47"/>
      <c r="EI773" s="47"/>
      <c r="EJ773" s="47"/>
      <c r="EK773" s="47"/>
      <c r="EL773" s="47"/>
      <c r="EM773" s="47"/>
      <c r="EN773" s="47"/>
      <c r="EO773" s="47"/>
      <c r="EP773" s="47"/>
      <c r="EQ773" s="47"/>
      <c r="ER773" s="47"/>
      <c r="ES773" s="47"/>
      <c r="ET773" s="47"/>
      <c r="EU773" s="47"/>
      <c r="EV773" s="47"/>
      <c r="EW773" s="47"/>
      <c r="EX773" s="47"/>
      <c r="EY773" s="47"/>
      <c r="EZ773" s="47"/>
      <c r="FA773" s="47"/>
      <c r="FB773" s="47"/>
      <c r="FC773" s="47"/>
      <c r="FD773" s="47"/>
      <c r="FE773" s="47"/>
      <c r="FF773" s="47"/>
      <c r="FG773" s="47"/>
      <c r="FH773" s="47"/>
      <c r="FI773" s="47"/>
      <c r="FJ773" s="47"/>
      <c r="FK773" s="47"/>
      <c r="FL773" s="47"/>
      <c r="FM773" s="47"/>
      <c r="FN773" s="47"/>
      <c r="FO773" s="47"/>
      <c r="FP773" s="47"/>
      <c r="FQ773" s="47"/>
      <c r="FR773" s="47"/>
      <c r="FS773" s="47"/>
      <c r="FT773" s="47"/>
    </row>
    <row r="774" spans="1:176" ht="15" customHeight="1">
      <c r="A774" s="47">
        <v>771</v>
      </c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7"/>
      <c r="BX774" s="47"/>
      <c r="BY774" s="47"/>
      <c r="BZ774" s="47"/>
      <c r="CA774" s="47"/>
      <c r="CB774" s="47"/>
      <c r="CC774" s="47"/>
      <c r="CD774" s="47"/>
      <c r="CE774" s="47"/>
      <c r="CF774" s="47"/>
      <c r="CG774" s="47"/>
      <c r="CH774" s="47"/>
      <c r="CI774" s="47"/>
      <c r="CJ774" s="47"/>
      <c r="CK774" s="47"/>
      <c r="CL774" s="47"/>
      <c r="CM774" s="47"/>
      <c r="CN774" s="47"/>
      <c r="CO774" s="47"/>
      <c r="CP774" s="47"/>
      <c r="CQ774" s="47"/>
      <c r="CR774" s="47"/>
      <c r="CS774" s="47"/>
      <c r="CT774" s="47"/>
      <c r="CU774" s="47"/>
      <c r="CV774" s="47"/>
      <c r="CW774" s="47"/>
      <c r="CX774" s="47"/>
      <c r="CY774" s="47"/>
      <c r="CZ774" s="47"/>
      <c r="DA774" s="47"/>
      <c r="DB774" s="47"/>
      <c r="DC774" s="47"/>
      <c r="DD774" s="47"/>
      <c r="DE774" s="47"/>
      <c r="DF774" s="47"/>
      <c r="DG774" s="47"/>
      <c r="DH774" s="47"/>
      <c r="DI774" s="47"/>
      <c r="DJ774" s="47"/>
      <c r="DK774" s="47"/>
      <c r="DL774" s="47"/>
      <c r="DM774" s="47"/>
      <c r="DN774" s="47"/>
      <c r="DO774" s="47"/>
      <c r="DP774" s="47"/>
      <c r="DQ774" s="47"/>
      <c r="DR774" s="47"/>
      <c r="DS774" s="47"/>
      <c r="DT774" s="47"/>
      <c r="DU774" s="47"/>
      <c r="DV774" s="47"/>
      <c r="DW774" s="47"/>
      <c r="DX774" s="47"/>
      <c r="DY774" s="47"/>
      <c r="DZ774" s="47"/>
      <c r="EA774" s="47"/>
      <c r="EB774" s="47"/>
      <c r="EC774" s="47"/>
      <c r="ED774" s="47"/>
      <c r="EE774" s="47"/>
      <c r="EF774" s="47"/>
      <c r="EG774" s="47"/>
      <c r="EH774" s="47"/>
      <c r="EI774" s="47"/>
      <c r="EJ774" s="47"/>
      <c r="EK774" s="47"/>
      <c r="EL774" s="47"/>
      <c r="EM774" s="47"/>
      <c r="EN774" s="47"/>
      <c r="EO774" s="47"/>
      <c r="EP774" s="47"/>
      <c r="EQ774" s="47"/>
      <c r="ER774" s="47"/>
      <c r="ES774" s="47"/>
      <c r="ET774" s="47"/>
      <c r="EU774" s="47"/>
      <c r="EV774" s="47"/>
      <c r="EW774" s="47"/>
      <c r="EX774" s="47"/>
      <c r="EY774" s="47"/>
      <c r="EZ774" s="47"/>
      <c r="FA774" s="47"/>
      <c r="FB774" s="47"/>
      <c r="FC774" s="47"/>
      <c r="FD774" s="47"/>
      <c r="FE774" s="47"/>
      <c r="FF774" s="47"/>
      <c r="FG774" s="47"/>
      <c r="FH774" s="47"/>
      <c r="FI774" s="47"/>
      <c r="FJ774" s="47"/>
      <c r="FK774" s="47"/>
      <c r="FL774" s="47"/>
      <c r="FM774" s="47"/>
      <c r="FN774" s="47"/>
      <c r="FO774" s="47"/>
      <c r="FP774" s="47"/>
      <c r="FQ774" s="47"/>
      <c r="FR774" s="47"/>
      <c r="FS774" s="47"/>
      <c r="FT774" s="47"/>
    </row>
    <row r="775" spans="1:176" ht="15" customHeight="1">
      <c r="A775" s="47">
        <v>772</v>
      </c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7"/>
      <c r="BX775" s="47"/>
      <c r="BY775" s="47"/>
      <c r="BZ775" s="47"/>
      <c r="CA775" s="47"/>
      <c r="CB775" s="47"/>
      <c r="CC775" s="47"/>
      <c r="CD775" s="47"/>
      <c r="CE775" s="47"/>
      <c r="CF775" s="47"/>
      <c r="CG775" s="47"/>
      <c r="CH775" s="47"/>
      <c r="CI775" s="47"/>
      <c r="CJ775" s="47"/>
      <c r="CK775" s="47"/>
      <c r="CL775" s="47"/>
      <c r="CM775" s="47"/>
      <c r="CN775" s="47"/>
      <c r="CO775" s="47"/>
      <c r="CP775" s="47"/>
      <c r="CQ775" s="47"/>
      <c r="CR775" s="47"/>
      <c r="CS775" s="47"/>
      <c r="CT775" s="47"/>
      <c r="CU775" s="47"/>
      <c r="CV775" s="47"/>
      <c r="CW775" s="47"/>
      <c r="CX775" s="47"/>
      <c r="CY775" s="47"/>
      <c r="CZ775" s="47"/>
      <c r="DA775" s="47"/>
      <c r="DB775" s="47"/>
      <c r="DC775" s="47"/>
      <c r="DD775" s="47"/>
      <c r="DE775" s="47"/>
      <c r="DF775" s="47"/>
      <c r="DG775" s="47"/>
      <c r="DH775" s="47"/>
      <c r="DI775" s="47"/>
      <c r="DJ775" s="47"/>
      <c r="DK775" s="47"/>
      <c r="DL775" s="47"/>
      <c r="DM775" s="47"/>
      <c r="DN775" s="47"/>
      <c r="DO775" s="47"/>
      <c r="DP775" s="47"/>
      <c r="DQ775" s="47"/>
      <c r="DR775" s="47"/>
      <c r="DS775" s="47"/>
      <c r="DT775" s="47"/>
      <c r="DU775" s="47"/>
      <c r="DV775" s="47"/>
      <c r="DW775" s="47"/>
      <c r="DX775" s="47"/>
      <c r="DY775" s="47"/>
      <c r="DZ775" s="47"/>
      <c r="EA775" s="47"/>
      <c r="EB775" s="47"/>
      <c r="EC775" s="47"/>
      <c r="ED775" s="47"/>
      <c r="EE775" s="47"/>
      <c r="EF775" s="47"/>
      <c r="EG775" s="47"/>
      <c r="EH775" s="47"/>
      <c r="EI775" s="47"/>
      <c r="EJ775" s="47"/>
      <c r="EK775" s="47"/>
      <c r="EL775" s="47"/>
      <c r="EM775" s="47"/>
      <c r="EN775" s="47"/>
      <c r="EO775" s="47"/>
      <c r="EP775" s="47"/>
      <c r="EQ775" s="47"/>
      <c r="ER775" s="47"/>
      <c r="ES775" s="47"/>
      <c r="ET775" s="47"/>
      <c r="EU775" s="47"/>
      <c r="EV775" s="47"/>
      <c r="EW775" s="47"/>
      <c r="EX775" s="47"/>
      <c r="EY775" s="47"/>
      <c r="EZ775" s="47"/>
      <c r="FA775" s="47"/>
      <c r="FB775" s="47"/>
      <c r="FC775" s="47"/>
      <c r="FD775" s="47"/>
      <c r="FE775" s="47"/>
      <c r="FF775" s="47"/>
      <c r="FG775" s="47"/>
      <c r="FH775" s="47"/>
      <c r="FI775" s="47"/>
      <c r="FJ775" s="47"/>
      <c r="FK775" s="47"/>
      <c r="FL775" s="47"/>
      <c r="FM775" s="47"/>
      <c r="FN775" s="47"/>
      <c r="FO775" s="47"/>
      <c r="FP775" s="47"/>
      <c r="FQ775" s="47"/>
      <c r="FR775" s="47"/>
      <c r="FS775" s="47"/>
      <c r="FT775" s="47"/>
    </row>
    <row r="776" spans="1:176" ht="15" customHeight="1">
      <c r="A776" s="47">
        <v>773</v>
      </c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7"/>
      <c r="BX776" s="47"/>
      <c r="BY776" s="47"/>
      <c r="BZ776" s="47"/>
      <c r="CA776" s="47"/>
      <c r="CB776" s="47"/>
      <c r="CC776" s="47"/>
      <c r="CD776" s="47"/>
      <c r="CE776" s="47"/>
      <c r="CF776" s="47"/>
      <c r="CG776" s="47"/>
      <c r="CH776" s="47"/>
      <c r="CI776" s="47"/>
      <c r="CJ776" s="47"/>
      <c r="CK776" s="47"/>
      <c r="CL776" s="47"/>
      <c r="CM776" s="47"/>
      <c r="CN776" s="47"/>
      <c r="CO776" s="47"/>
      <c r="CP776" s="47"/>
      <c r="CQ776" s="47"/>
      <c r="CR776" s="47"/>
      <c r="CS776" s="47"/>
      <c r="CT776" s="47"/>
      <c r="CU776" s="47"/>
      <c r="CV776" s="47"/>
      <c r="CW776" s="47"/>
      <c r="CX776" s="47"/>
      <c r="CY776" s="47"/>
      <c r="CZ776" s="47"/>
      <c r="DA776" s="47"/>
      <c r="DB776" s="47"/>
      <c r="DC776" s="47"/>
      <c r="DD776" s="47"/>
      <c r="DE776" s="47"/>
      <c r="DF776" s="47"/>
      <c r="DG776" s="47"/>
      <c r="DH776" s="47"/>
      <c r="DI776" s="47"/>
      <c r="DJ776" s="47"/>
      <c r="DK776" s="47"/>
      <c r="DL776" s="47"/>
      <c r="DM776" s="47"/>
      <c r="DN776" s="47"/>
      <c r="DO776" s="47"/>
      <c r="DP776" s="47"/>
      <c r="DQ776" s="47"/>
      <c r="DR776" s="47"/>
      <c r="DS776" s="47"/>
      <c r="DT776" s="47"/>
      <c r="DU776" s="47"/>
      <c r="DV776" s="47"/>
      <c r="DW776" s="47"/>
      <c r="DX776" s="47"/>
      <c r="DY776" s="47"/>
      <c r="DZ776" s="47"/>
      <c r="EA776" s="47"/>
      <c r="EB776" s="47"/>
      <c r="EC776" s="47"/>
      <c r="ED776" s="47"/>
      <c r="EE776" s="47"/>
      <c r="EF776" s="47"/>
      <c r="EG776" s="47"/>
      <c r="EH776" s="47"/>
      <c r="EI776" s="47"/>
      <c r="EJ776" s="47"/>
      <c r="EK776" s="47"/>
      <c r="EL776" s="47"/>
      <c r="EM776" s="47"/>
      <c r="EN776" s="47"/>
      <c r="EO776" s="47"/>
      <c r="EP776" s="47"/>
      <c r="EQ776" s="47"/>
      <c r="ER776" s="47"/>
      <c r="ES776" s="47"/>
      <c r="ET776" s="47"/>
      <c r="EU776" s="47"/>
      <c r="EV776" s="47"/>
      <c r="EW776" s="47"/>
      <c r="EX776" s="47"/>
      <c r="EY776" s="47"/>
      <c r="EZ776" s="47"/>
      <c r="FA776" s="47"/>
      <c r="FB776" s="47"/>
      <c r="FC776" s="47"/>
      <c r="FD776" s="47"/>
      <c r="FE776" s="47"/>
      <c r="FF776" s="47"/>
      <c r="FG776" s="47"/>
      <c r="FH776" s="47"/>
      <c r="FI776" s="47"/>
      <c r="FJ776" s="47"/>
      <c r="FK776" s="47"/>
      <c r="FL776" s="47"/>
      <c r="FM776" s="47"/>
      <c r="FN776" s="47"/>
      <c r="FO776" s="47"/>
      <c r="FP776" s="47"/>
      <c r="FQ776" s="47"/>
      <c r="FR776" s="47"/>
      <c r="FS776" s="47"/>
      <c r="FT776" s="47"/>
    </row>
    <row r="777" spans="1:176" ht="15" customHeight="1">
      <c r="A777" s="47">
        <v>774</v>
      </c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7"/>
      <c r="BX777" s="47"/>
      <c r="BY777" s="47"/>
      <c r="BZ777" s="47"/>
      <c r="CA777" s="47"/>
      <c r="CB777" s="47"/>
      <c r="CC777" s="47"/>
      <c r="CD777" s="47"/>
      <c r="CE777" s="47"/>
      <c r="CF777" s="47"/>
      <c r="CG777" s="47"/>
      <c r="CH777" s="47"/>
      <c r="CI777" s="47"/>
      <c r="CJ777" s="47"/>
      <c r="CK777" s="47"/>
      <c r="CL777" s="47"/>
      <c r="CM777" s="47"/>
      <c r="CN777" s="47"/>
      <c r="CO777" s="47"/>
      <c r="CP777" s="47"/>
      <c r="CQ777" s="47"/>
      <c r="CR777" s="47"/>
      <c r="CS777" s="47"/>
      <c r="CT777" s="47"/>
      <c r="CU777" s="47"/>
      <c r="CV777" s="47"/>
      <c r="CW777" s="47"/>
      <c r="CX777" s="47"/>
      <c r="CY777" s="47"/>
      <c r="CZ777" s="47"/>
      <c r="DA777" s="47"/>
      <c r="DB777" s="47"/>
      <c r="DC777" s="47"/>
      <c r="DD777" s="47"/>
      <c r="DE777" s="47"/>
      <c r="DF777" s="47"/>
      <c r="DG777" s="47"/>
      <c r="DH777" s="47"/>
      <c r="DI777" s="47"/>
      <c r="DJ777" s="47"/>
      <c r="DK777" s="47"/>
      <c r="DL777" s="47"/>
      <c r="DM777" s="47"/>
      <c r="DN777" s="47"/>
      <c r="DO777" s="47"/>
      <c r="DP777" s="47"/>
      <c r="DQ777" s="47"/>
      <c r="DR777" s="47"/>
      <c r="DS777" s="47"/>
      <c r="DT777" s="47"/>
      <c r="DU777" s="47"/>
      <c r="DV777" s="47"/>
      <c r="DW777" s="47"/>
      <c r="DX777" s="47"/>
      <c r="DY777" s="47"/>
      <c r="DZ777" s="47"/>
      <c r="EA777" s="47"/>
      <c r="EB777" s="47"/>
      <c r="EC777" s="47"/>
      <c r="ED777" s="47"/>
      <c r="EE777" s="47"/>
      <c r="EF777" s="47"/>
      <c r="EG777" s="47"/>
      <c r="EH777" s="47"/>
      <c r="EI777" s="47"/>
      <c r="EJ777" s="47"/>
      <c r="EK777" s="47"/>
      <c r="EL777" s="47"/>
      <c r="EM777" s="47"/>
      <c r="EN777" s="47"/>
      <c r="EO777" s="47"/>
      <c r="EP777" s="47"/>
      <c r="EQ777" s="47"/>
      <c r="ER777" s="47"/>
      <c r="ES777" s="47"/>
      <c r="ET777" s="47"/>
      <c r="EU777" s="47"/>
      <c r="EV777" s="47"/>
      <c r="EW777" s="47"/>
      <c r="EX777" s="47"/>
      <c r="EY777" s="47"/>
      <c r="EZ777" s="47"/>
      <c r="FA777" s="47"/>
      <c r="FB777" s="47"/>
      <c r="FC777" s="47"/>
      <c r="FD777" s="47"/>
      <c r="FE777" s="47"/>
      <c r="FF777" s="47"/>
      <c r="FG777" s="47"/>
      <c r="FH777" s="47"/>
      <c r="FI777" s="47"/>
      <c r="FJ777" s="47"/>
      <c r="FK777" s="47"/>
      <c r="FL777" s="47"/>
      <c r="FM777" s="47"/>
      <c r="FN777" s="47"/>
      <c r="FO777" s="47"/>
      <c r="FP777" s="47"/>
      <c r="FQ777" s="47"/>
      <c r="FR777" s="47"/>
      <c r="FS777" s="47"/>
      <c r="FT777" s="47"/>
    </row>
    <row r="778" spans="1:176" ht="15" customHeight="1">
      <c r="A778" s="47">
        <v>775</v>
      </c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7"/>
      <c r="BX778" s="47"/>
      <c r="BY778" s="47"/>
      <c r="BZ778" s="47"/>
      <c r="CA778" s="47"/>
      <c r="CB778" s="47"/>
      <c r="CC778" s="47"/>
      <c r="CD778" s="47"/>
      <c r="CE778" s="47"/>
      <c r="CF778" s="47"/>
      <c r="CG778" s="47"/>
      <c r="CH778" s="47"/>
      <c r="CI778" s="47"/>
      <c r="CJ778" s="47"/>
      <c r="CK778" s="47"/>
      <c r="CL778" s="47"/>
      <c r="CM778" s="47"/>
      <c r="CN778" s="47"/>
      <c r="CO778" s="47"/>
      <c r="CP778" s="47"/>
      <c r="CQ778" s="47"/>
      <c r="CR778" s="47"/>
      <c r="CS778" s="47"/>
      <c r="CT778" s="47"/>
      <c r="CU778" s="47"/>
      <c r="CV778" s="47"/>
      <c r="CW778" s="47"/>
      <c r="CX778" s="47"/>
      <c r="CY778" s="47"/>
      <c r="CZ778" s="47"/>
      <c r="DA778" s="47"/>
      <c r="DB778" s="47"/>
      <c r="DC778" s="47"/>
      <c r="DD778" s="47"/>
      <c r="DE778" s="47"/>
      <c r="DF778" s="47"/>
      <c r="DG778" s="47"/>
      <c r="DH778" s="47"/>
      <c r="DI778" s="47"/>
      <c r="DJ778" s="47"/>
      <c r="DK778" s="47"/>
      <c r="DL778" s="47"/>
      <c r="DM778" s="47"/>
      <c r="DN778" s="47"/>
      <c r="DO778" s="47"/>
      <c r="DP778" s="47"/>
      <c r="DQ778" s="47"/>
      <c r="DR778" s="47"/>
      <c r="DS778" s="47"/>
      <c r="DT778" s="47"/>
      <c r="DU778" s="47"/>
      <c r="DV778" s="47"/>
      <c r="DW778" s="47"/>
      <c r="DX778" s="47"/>
      <c r="DY778" s="47"/>
      <c r="DZ778" s="47"/>
      <c r="EA778" s="47"/>
      <c r="EB778" s="47"/>
      <c r="EC778" s="47"/>
      <c r="ED778" s="47"/>
      <c r="EE778" s="47"/>
      <c r="EF778" s="47"/>
      <c r="EG778" s="47"/>
      <c r="EH778" s="47"/>
      <c r="EI778" s="47"/>
      <c r="EJ778" s="47"/>
      <c r="EK778" s="47"/>
      <c r="EL778" s="47"/>
      <c r="EM778" s="47"/>
      <c r="EN778" s="47"/>
      <c r="EO778" s="47"/>
      <c r="EP778" s="47"/>
      <c r="EQ778" s="47"/>
      <c r="ER778" s="47"/>
      <c r="ES778" s="47"/>
      <c r="ET778" s="47"/>
      <c r="EU778" s="47"/>
      <c r="EV778" s="47"/>
      <c r="EW778" s="47"/>
      <c r="EX778" s="47"/>
      <c r="EY778" s="47"/>
      <c r="EZ778" s="47"/>
      <c r="FA778" s="47"/>
      <c r="FB778" s="47"/>
      <c r="FC778" s="47"/>
      <c r="FD778" s="47"/>
      <c r="FE778" s="47"/>
      <c r="FF778" s="47"/>
      <c r="FG778" s="47"/>
      <c r="FH778" s="47"/>
      <c r="FI778" s="47"/>
      <c r="FJ778" s="47"/>
      <c r="FK778" s="47"/>
      <c r="FL778" s="47"/>
      <c r="FM778" s="47"/>
      <c r="FN778" s="47"/>
      <c r="FO778" s="47"/>
      <c r="FP778" s="47"/>
      <c r="FQ778" s="47"/>
      <c r="FR778" s="47"/>
      <c r="FS778" s="47"/>
      <c r="FT778" s="47"/>
    </row>
    <row r="779" spans="1:176" ht="15" customHeight="1">
      <c r="A779" s="47">
        <v>776</v>
      </c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  <c r="BX779" s="47"/>
      <c r="BY779" s="47"/>
      <c r="BZ779" s="47"/>
      <c r="CA779" s="47"/>
      <c r="CB779" s="47"/>
      <c r="CC779" s="47"/>
      <c r="CD779" s="47"/>
      <c r="CE779" s="47"/>
      <c r="CF779" s="47"/>
      <c r="CG779" s="47"/>
      <c r="CH779" s="47"/>
      <c r="CI779" s="47"/>
      <c r="CJ779" s="47"/>
      <c r="CK779" s="47"/>
      <c r="CL779" s="47"/>
      <c r="CM779" s="47"/>
      <c r="CN779" s="47"/>
      <c r="CO779" s="47"/>
      <c r="CP779" s="47"/>
      <c r="CQ779" s="47"/>
      <c r="CR779" s="47"/>
      <c r="CS779" s="47"/>
      <c r="CT779" s="47"/>
      <c r="CU779" s="47"/>
      <c r="CV779" s="47"/>
      <c r="CW779" s="47"/>
      <c r="CX779" s="47"/>
      <c r="CY779" s="47"/>
      <c r="CZ779" s="47"/>
      <c r="DA779" s="47"/>
      <c r="DB779" s="47"/>
      <c r="DC779" s="47"/>
      <c r="DD779" s="47"/>
      <c r="DE779" s="47"/>
      <c r="DF779" s="47"/>
      <c r="DG779" s="47"/>
      <c r="DH779" s="47"/>
      <c r="DI779" s="47"/>
      <c r="DJ779" s="47"/>
      <c r="DK779" s="47"/>
      <c r="DL779" s="47"/>
      <c r="DM779" s="47"/>
      <c r="DN779" s="47"/>
      <c r="DO779" s="47"/>
      <c r="DP779" s="47"/>
      <c r="DQ779" s="47"/>
      <c r="DR779" s="47"/>
      <c r="DS779" s="47"/>
      <c r="DT779" s="47"/>
      <c r="DU779" s="47"/>
      <c r="DV779" s="47"/>
      <c r="DW779" s="47"/>
      <c r="DX779" s="47"/>
      <c r="DY779" s="47"/>
      <c r="DZ779" s="47"/>
      <c r="EA779" s="47"/>
      <c r="EB779" s="47"/>
      <c r="EC779" s="47"/>
      <c r="ED779" s="47"/>
      <c r="EE779" s="47"/>
      <c r="EF779" s="47"/>
      <c r="EG779" s="47"/>
      <c r="EH779" s="47"/>
      <c r="EI779" s="47"/>
      <c r="EJ779" s="47"/>
      <c r="EK779" s="47"/>
      <c r="EL779" s="47"/>
      <c r="EM779" s="47"/>
      <c r="EN779" s="47"/>
      <c r="EO779" s="47"/>
      <c r="EP779" s="47"/>
      <c r="EQ779" s="47"/>
      <c r="ER779" s="47"/>
      <c r="ES779" s="47"/>
      <c r="ET779" s="47"/>
      <c r="EU779" s="47"/>
      <c r="EV779" s="47"/>
      <c r="EW779" s="47"/>
      <c r="EX779" s="47"/>
      <c r="EY779" s="47"/>
      <c r="EZ779" s="47"/>
      <c r="FA779" s="47"/>
      <c r="FB779" s="47"/>
      <c r="FC779" s="47"/>
      <c r="FD779" s="47"/>
      <c r="FE779" s="47"/>
      <c r="FF779" s="47"/>
      <c r="FG779" s="47"/>
      <c r="FH779" s="47"/>
      <c r="FI779" s="47"/>
      <c r="FJ779" s="47"/>
      <c r="FK779" s="47"/>
      <c r="FL779" s="47"/>
      <c r="FM779" s="47"/>
      <c r="FN779" s="47"/>
      <c r="FO779" s="47"/>
      <c r="FP779" s="47"/>
      <c r="FQ779" s="47"/>
      <c r="FR779" s="47"/>
      <c r="FS779" s="47"/>
      <c r="FT779" s="47"/>
    </row>
    <row r="780" spans="1:176" ht="15" customHeight="1">
      <c r="A780" s="47">
        <v>777</v>
      </c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7"/>
      <c r="BX780" s="47"/>
      <c r="BY780" s="47"/>
      <c r="BZ780" s="47"/>
      <c r="CA780" s="47"/>
      <c r="CB780" s="47"/>
      <c r="CC780" s="47"/>
      <c r="CD780" s="47"/>
      <c r="CE780" s="47"/>
      <c r="CF780" s="47"/>
      <c r="CG780" s="47"/>
      <c r="CH780" s="47"/>
      <c r="CI780" s="47"/>
      <c r="CJ780" s="47"/>
      <c r="CK780" s="47"/>
      <c r="CL780" s="47"/>
      <c r="CM780" s="47"/>
      <c r="CN780" s="47"/>
      <c r="CO780" s="47"/>
      <c r="CP780" s="47"/>
      <c r="CQ780" s="47"/>
      <c r="CR780" s="47"/>
      <c r="CS780" s="47"/>
      <c r="CT780" s="47"/>
      <c r="CU780" s="47"/>
      <c r="CV780" s="47"/>
      <c r="CW780" s="47"/>
      <c r="CX780" s="47"/>
      <c r="CY780" s="47"/>
      <c r="CZ780" s="47"/>
      <c r="DA780" s="47"/>
      <c r="DB780" s="47"/>
      <c r="DC780" s="47"/>
      <c r="DD780" s="47"/>
      <c r="DE780" s="47"/>
      <c r="DF780" s="47"/>
      <c r="DG780" s="47"/>
      <c r="DH780" s="47"/>
      <c r="DI780" s="47"/>
      <c r="DJ780" s="47"/>
      <c r="DK780" s="47"/>
      <c r="DL780" s="47"/>
      <c r="DM780" s="47"/>
      <c r="DN780" s="47"/>
      <c r="DO780" s="47"/>
      <c r="DP780" s="47"/>
      <c r="DQ780" s="47"/>
      <c r="DR780" s="47"/>
      <c r="DS780" s="47"/>
      <c r="DT780" s="47"/>
      <c r="DU780" s="47"/>
      <c r="DV780" s="47"/>
      <c r="DW780" s="47"/>
      <c r="DX780" s="47"/>
      <c r="DY780" s="47"/>
      <c r="DZ780" s="47"/>
      <c r="EA780" s="47"/>
      <c r="EB780" s="47"/>
      <c r="EC780" s="47"/>
      <c r="ED780" s="47"/>
      <c r="EE780" s="47"/>
      <c r="EF780" s="47"/>
      <c r="EG780" s="47"/>
      <c r="EH780" s="47"/>
      <c r="EI780" s="47"/>
      <c r="EJ780" s="47"/>
      <c r="EK780" s="47"/>
      <c r="EL780" s="47"/>
      <c r="EM780" s="47"/>
      <c r="EN780" s="47"/>
      <c r="EO780" s="47"/>
      <c r="EP780" s="47"/>
      <c r="EQ780" s="47"/>
      <c r="ER780" s="47"/>
      <c r="ES780" s="47"/>
      <c r="ET780" s="47"/>
      <c r="EU780" s="47"/>
      <c r="EV780" s="47"/>
      <c r="EW780" s="47"/>
      <c r="EX780" s="47"/>
      <c r="EY780" s="47"/>
      <c r="EZ780" s="47"/>
      <c r="FA780" s="47"/>
      <c r="FB780" s="47"/>
      <c r="FC780" s="47"/>
      <c r="FD780" s="47"/>
      <c r="FE780" s="47"/>
      <c r="FF780" s="47"/>
      <c r="FG780" s="47"/>
      <c r="FH780" s="47"/>
      <c r="FI780" s="47"/>
      <c r="FJ780" s="47"/>
      <c r="FK780" s="47"/>
      <c r="FL780" s="47"/>
      <c r="FM780" s="47"/>
      <c r="FN780" s="47"/>
      <c r="FO780" s="47"/>
      <c r="FP780" s="47"/>
      <c r="FQ780" s="47"/>
      <c r="FR780" s="47"/>
      <c r="FS780" s="47"/>
      <c r="FT780" s="47"/>
    </row>
    <row r="781" spans="1:176" ht="15" customHeight="1">
      <c r="A781" s="47">
        <v>778</v>
      </c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7"/>
      <c r="BX781" s="47"/>
      <c r="BY781" s="47"/>
      <c r="BZ781" s="47"/>
      <c r="CA781" s="47"/>
      <c r="CB781" s="47"/>
      <c r="CC781" s="47"/>
      <c r="CD781" s="47"/>
      <c r="CE781" s="47"/>
      <c r="CF781" s="47"/>
      <c r="CG781" s="47"/>
      <c r="CH781" s="47"/>
      <c r="CI781" s="47"/>
      <c r="CJ781" s="47"/>
      <c r="CK781" s="47"/>
      <c r="CL781" s="47"/>
      <c r="CM781" s="47"/>
      <c r="CN781" s="47"/>
      <c r="CO781" s="47"/>
      <c r="CP781" s="47"/>
      <c r="CQ781" s="47"/>
      <c r="CR781" s="47"/>
      <c r="CS781" s="47"/>
      <c r="CT781" s="47"/>
      <c r="CU781" s="47"/>
      <c r="CV781" s="47"/>
      <c r="CW781" s="47"/>
      <c r="CX781" s="47"/>
      <c r="CY781" s="47"/>
      <c r="CZ781" s="47"/>
      <c r="DA781" s="47"/>
      <c r="DB781" s="47"/>
      <c r="DC781" s="47"/>
      <c r="DD781" s="47"/>
      <c r="DE781" s="47"/>
      <c r="DF781" s="47"/>
      <c r="DG781" s="47"/>
      <c r="DH781" s="47"/>
      <c r="DI781" s="47"/>
      <c r="DJ781" s="47"/>
      <c r="DK781" s="47"/>
      <c r="DL781" s="47"/>
      <c r="DM781" s="47"/>
      <c r="DN781" s="47"/>
      <c r="DO781" s="47"/>
      <c r="DP781" s="47"/>
      <c r="DQ781" s="47"/>
      <c r="DR781" s="47"/>
      <c r="DS781" s="47"/>
      <c r="DT781" s="47"/>
      <c r="DU781" s="47"/>
      <c r="DV781" s="47"/>
      <c r="DW781" s="47"/>
      <c r="DX781" s="47"/>
      <c r="DY781" s="47"/>
      <c r="DZ781" s="47"/>
      <c r="EA781" s="47"/>
      <c r="EB781" s="47"/>
      <c r="EC781" s="47"/>
      <c r="ED781" s="47"/>
      <c r="EE781" s="47"/>
      <c r="EF781" s="47"/>
      <c r="EG781" s="47"/>
      <c r="EH781" s="47"/>
      <c r="EI781" s="47"/>
      <c r="EJ781" s="47"/>
      <c r="EK781" s="47"/>
      <c r="EL781" s="47"/>
      <c r="EM781" s="47"/>
      <c r="EN781" s="47"/>
      <c r="EO781" s="47"/>
      <c r="EP781" s="47"/>
      <c r="EQ781" s="47"/>
      <c r="ER781" s="47"/>
      <c r="ES781" s="47"/>
      <c r="ET781" s="47"/>
      <c r="EU781" s="47"/>
      <c r="EV781" s="47"/>
      <c r="EW781" s="47"/>
      <c r="EX781" s="47"/>
      <c r="EY781" s="47"/>
      <c r="EZ781" s="47"/>
      <c r="FA781" s="47"/>
      <c r="FB781" s="47"/>
      <c r="FC781" s="47"/>
      <c r="FD781" s="47"/>
      <c r="FE781" s="47"/>
      <c r="FF781" s="47"/>
      <c r="FG781" s="47"/>
      <c r="FH781" s="47"/>
      <c r="FI781" s="47"/>
      <c r="FJ781" s="47"/>
      <c r="FK781" s="47"/>
      <c r="FL781" s="47"/>
      <c r="FM781" s="47"/>
      <c r="FN781" s="47"/>
      <c r="FO781" s="47"/>
      <c r="FP781" s="47"/>
      <c r="FQ781" s="47"/>
      <c r="FR781" s="47"/>
      <c r="FS781" s="47"/>
      <c r="FT781" s="47"/>
    </row>
    <row r="782" spans="1:176" ht="15" customHeight="1">
      <c r="A782" s="47">
        <v>779</v>
      </c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7"/>
      <c r="BX782" s="47"/>
      <c r="BY782" s="47"/>
      <c r="BZ782" s="47"/>
      <c r="CA782" s="47"/>
      <c r="CB782" s="47"/>
      <c r="CC782" s="47"/>
      <c r="CD782" s="47"/>
      <c r="CE782" s="47"/>
      <c r="CF782" s="47"/>
      <c r="CG782" s="47"/>
      <c r="CH782" s="47"/>
      <c r="CI782" s="47"/>
      <c r="CJ782" s="47"/>
      <c r="CK782" s="47"/>
      <c r="CL782" s="47"/>
      <c r="CM782" s="47"/>
      <c r="CN782" s="47"/>
      <c r="CO782" s="47"/>
      <c r="CP782" s="47"/>
      <c r="CQ782" s="47"/>
      <c r="CR782" s="47"/>
      <c r="CS782" s="47"/>
      <c r="CT782" s="47"/>
      <c r="CU782" s="47"/>
      <c r="CV782" s="47"/>
      <c r="CW782" s="47"/>
      <c r="CX782" s="47"/>
      <c r="CY782" s="47"/>
      <c r="CZ782" s="47"/>
      <c r="DA782" s="47"/>
      <c r="DB782" s="47"/>
      <c r="DC782" s="47"/>
      <c r="DD782" s="47"/>
      <c r="DE782" s="47"/>
      <c r="DF782" s="47"/>
      <c r="DG782" s="47"/>
      <c r="DH782" s="47"/>
      <c r="DI782" s="47"/>
      <c r="DJ782" s="47"/>
      <c r="DK782" s="47"/>
      <c r="DL782" s="47"/>
      <c r="DM782" s="47"/>
      <c r="DN782" s="47"/>
      <c r="DO782" s="47"/>
      <c r="DP782" s="47"/>
      <c r="DQ782" s="47"/>
      <c r="DR782" s="47"/>
      <c r="DS782" s="47"/>
      <c r="DT782" s="47"/>
      <c r="DU782" s="47"/>
      <c r="DV782" s="47"/>
      <c r="DW782" s="47"/>
      <c r="DX782" s="47"/>
      <c r="DY782" s="47"/>
      <c r="DZ782" s="47"/>
      <c r="EA782" s="47"/>
      <c r="EB782" s="47"/>
      <c r="EC782" s="47"/>
      <c r="ED782" s="47"/>
      <c r="EE782" s="47"/>
      <c r="EF782" s="47"/>
      <c r="EG782" s="47"/>
      <c r="EH782" s="47"/>
      <c r="EI782" s="47"/>
      <c r="EJ782" s="47"/>
      <c r="EK782" s="47"/>
      <c r="EL782" s="47"/>
      <c r="EM782" s="47"/>
      <c r="EN782" s="47"/>
      <c r="EO782" s="47"/>
      <c r="EP782" s="47"/>
      <c r="EQ782" s="47"/>
      <c r="ER782" s="47"/>
      <c r="ES782" s="47"/>
      <c r="ET782" s="47"/>
      <c r="EU782" s="47"/>
      <c r="EV782" s="47"/>
      <c r="EW782" s="47"/>
      <c r="EX782" s="47"/>
      <c r="EY782" s="47"/>
      <c r="EZ782" s="47"/>
      <c r="FA782" s="47"/>
      <c r="FB782" s="47"/>
      <c r="FC782" s="47"/>
      <c r="FD782" s="47"/>
      <c r="FE782" s="47"/>
      <c r="FF782" s="47"/>
      <c r="FG782" s="47"/>
      <c r="FH782" s="47"/>
      <c r="FI782" s="47"/>
      <c r="FJ782" s="47"/>
      <c r="FK782" s="47"/>
      <c r="FL782" s="47"/>
      <c r="FM782" s="47"/>
      <c r="FN782" s="47"/>
      <c r="FO782" s="47"/>
      <c r="FP782" s="47"/>
      <c r="FQ782" s="47"/>
      <c r="FR782" s="47"/>
      <c r="FS782" s="47"/>
      <c r="FT782" s="47"/>
    </row>
    <row r="783" spans="1:176" ht="15" customHeight="1">
      <c r="A783" s="47">
        <v>780</v>
      </c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7"/>
      <c r="BX783" s="47"/>
      <c r="BY783" s="47"/>
      <c r="BZ783" s="47"/>
      <c r="CA783" s="47"/>
      <c r="CB783" s="47"/>
      <c r="CC783" s="47"/>
      <c r="CD783" s="47"/>
      <c r="CE783" s="47"/>
      <c r="CF783" s="47"/>
      <c r="CG783" s="47"/>
      <c r="CH783" s="47"/>
      <c r="CI783" s="47"/>
      <c r="CJ783" s="47"/>
      <c r="CK783" s="47"/>
      <c r="CL783" s="47"/>
      <c r="CM783" s="47"/>
      <c r="CN783" s="47"/>
      <c r="CO783" s="47"/>
      <c r="CP783" s="47"/>
      <c r="CQ783" s="47"/>
      <c r="CR783" s="47"/>
      <c r="CS783" s="47"/>
      <c r="CT783" s="47"/>
      <c r="CU783" s="47"/>
      <c r="CV783" s="47"/>
      <c r="CW783" s="47"/>
      <c r="CX783" s="47"/>
      <c r="CY783" s="47"/>
      <c r="CZ783" s="47"/>
      <c r="DA783" s="47"/>
      <c r="DB783" s="47"/>
      <c r="DC783" s="47"/>
      <c r="DD783" s="47"/>
      <c r="DE783" s="47"/>
      <c r="DF783" s="47"/>
      <c r="DG783" s="47"/>
      <c r="DH783" s="47"/>
      <c r="DI783" s="47"/>
      <c r="DJ783" s="47"/>
      <c r="DK783" s="47"/>
      <c r="DL783" s="47"/>
      <c r="DM783" s="47"/>
      <c r="DN783" s="47"/>
      <c r="DO783" s="47"/>
      <c r="DP783" s="47"/>
      <c r="DQ783" s="47"/>
      <c r="DR783" s="47"/>
      <c r="DS783" s="47"/>
      <c r="DT783" s="47"/>
      <c r="DU783" s="47"/>
      <c r="DV783" s="47"/>
      <c r="DW783" s="47"/>
      <c r="DX783" s="47"/>
      <c r="DY783" s="47"/>
      <c r="DZ783" s="47"/>
      <c r="EA783" s="47"/>
      <c r="EB783" s="47"/>
      <c r="EC783" s="47"/>
      <c r="ED783" s="47"/>
      <c r="EE783" s="47"/>
      <c r="EF783" s="47"/>
      <c r="EG783" s="47"/>
      <c r="EH783" s="47"/>
      <c r="EI783" s="47"/>
      <c r="EJ783" s="47"/>
      <c r="EK783" s="47"/>
      <c r="EL783" s="47"/>
      <c r="EM783" s="47"/>
      <c r="EN783" s="47"/>
      <c r="EO783" s="47"/>
      <c r="EP783" s="47"/>
      <c r="EQ783" s="47"/>
      <c r="ER783" s="47"/>
      <c r="ES783" s="47"/>
      <c r="ET783" s="47"/>
      <c r="EU783" s="47"/>
      <c r="EV783" s="47"/>
      <c r="EW783" s="47"/>
      <c r="EX783" s="47"/>
      <c r="EY783" s="47"/>
      <c r="EZ783" s="47"/>
      <c r="FA783" s="47"/>
      <c r="FB783" s="47"/>
      <c r="FC783" s="47"/>
      <c r="FD783" s="47"/>
      <c r="FE783" s="47"/>
      <c r="FF783" s="47"/>
      <c r="FG783" s="47"/>
      <c r="FH783" s="47"/>
      <c r="FI783" s="47"/>
      <c r="FJ783" s="47"/>
      <c r="FK783" s="47"/>
      <c r="FL783" s="47"/>
      <c r="FM783" s="47"/>
      <c r="FN783" s="47"/>
      <c r="FO783" s="47"/>
      <c r="FP783" s="47"/>
      <c r="FQ783" s="47"/>
      <c r="FR783" s="47"/>
      <c r="FS783" s="47"/>
      <c r="FT783" s="47"/>
    </row>
    <row r="784" spans="1:176" ht="15" customHeight="1">
      <c r="A784" s="47">
        <v>781</v>
      </c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7"/>
      <c r="BX784" s="47"/>
      <c r="BY784" s="47"/>
      <c r="BZ784" s="47"/>
      <c r="CA784" s="47"/>
      <c r="CB784" s="47"/>
      <c r="CC784" s="47"/>
      <c r="CD784" s="47"/>
      <c r="CE784" s="47"/>
      <c r="CF784" s="47"/>
      <c r="CG784" s="47"/>
      <c r="CH784" s="47"/>
      <c r="CI784" s="47"/>
      <c r="CJ784" s="47"/>
      <c r="CK784" s="47"/>
      <c r="CL784" s="47"/>
      <c r="CM784" s="47"/>
      <c r="CN784" s="47"/>
      <c r="CO784" s="47"/>
      <c r="CP784" s="47"/>
      <c r="CQ784" s="47"/>
      <c r="CR784" s="47"/>
      <c r="CS784" s="47"/>
      <c r="CT784" s="47"/>
      <c r="CU784" s="47"/>
      <c r="CV784" s="47"/>
      <c r="CW784" s="47"/>
      <c r="CX784" s="47"/>
      <c r="CY784" s="47"/>
      <c r="CZ784" s="47"/>
      <c r="DA784" s="47"/>
      <c r="DB784" s="47"/>
      <c r="DC784" s="47"/>
      <c r="DD784" s="47"/>
      <c r="DE784" s="47"/>
      <c r="DF784" s="47"/>
      <c r="DG784" s="47"/>
      <c r="DH784" s="47"/>
      <c r="DI784" s="47"/>
      <c r="DJ784" s="47"/>
      <c r="DK784" s="47"/>
      <c r="DL784" s="47"/>
      <c r="DM784" s="47"/>
      <c r="DN784" s="47"/>
      <c r="DO784" s="47"/>
      <c r="DP784" s="47"/>
      <c r="DQ784" s="47"/>
      <c r="DR784" s="47"/>
      <c r="DS784" s="47"/>
      <c r="DT784" s="47"/>
      <c r="DU784" s="47"/>
      <c r="DV784" s="47"/>
      <c r="DW784" s="47"/>
      <c r="DX784" s="47"/>
      <c r="DY784" s="47"/>
      <c r="DZ784" s="47"/>
      <c r="EA784" s="47"/>
      <c r="EB784" s="47"/>
      <c r="EC784" s="47"/>
      <c r="ED784" s="47"/>
      <c r="EE784" s="47"/>
      <c r="EF784" s="47"/>
      <c r="EG784" s="47"/>
      <c r="EH784" s="47"/>
      <c r="EI784" s="47"/>
      <c r="EJ784" s="47"/>
      <c r="EK784" s="47"/>
      <c r="EL784" s="47"/>
      <c r="EM784" s="47"/>
      <c r="EN784" s="47"/>
      <c r="EO784" s="47"/>
      <c r="EP784" s="47"/>
      <c r="EQ784" s="47"/>
      <c r="ER784" s="47"/>
      <c r="ES784" s="47"/>
      <c r="ET784" s="47"/>
      <c r="EU784" s="47"/>
      <c r="EV784" s="47"/>
      <c r="EW784" s="47"/>
      <c r="EX784" s="47"/>
      <c r="EY784" s="47"/>
      <c r="EZ784" s="47"/>
      <c r="FA784" s="47"/>
      <c r="FB784" s="47"/>
      <c r="FC784" s="47"/>
      <c r="FD784" s="47"/>
      <c r="FE784" s="47"/>
      <c r="FF784" s="47"/>
      <c r="FG784" s="47"/>
      <c r="FH784" s="47"/>
      <c r="FI784" s="47"/>
      <c r="FJ784" s="47"/>
      <c r="FK784" s="47"/>
      <c r="FL784" s="47"/>
      <c r="FM784" s="47"/>
      <c r="FN784" s="47"/>
      <c r="FO784" s="47"/>
      <c r="FP784" s="47"/>
      <c r="FQ784" s="47"/>
      <c r="FR784" s="47"/>
      <c r="FS784" s="47"/>
      <c r="FT784" s="47"/>
    </row>
    <row r="785" spans="1:176" ht="15" customHeight="1">
      <c r="A785" s="47">
        <v>782</v>
      </c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7"/>
      <c r="BX785" s="47"/>
      <c r="BY785" s="47"/>
      <c r="BZ785" s="47"/>
      <c r="CA785" s="47"/>
      <c r="CB785" s="47"/>
      <c r="CC785" s="47"/>
      <c r="CD785" s="47"/>
      <c r="CE785" s="47"/>
      <c r="CF785" s="47"/>
      <c r="CG785" s="47"/>
      <c r="CH785" s="47"/>
      <c r="CI785" s="47"/>
      <c r="CJ785" s="47"/>
      <c r="CK785" s="47"/>
      <c r="CL785" s="47"/>
      <c r="CM785" s="47"/>
      <c r="CN785" s="47"/>
      <c r="CO785" s="47"/>
      <c r="CP785" s="47"/>
      <c r="CQ785" s="47"/>
      <c r="CR785" s="47"/>
      <c r="CS785" s="47"/>
      <c r="CT785" s="47"/>
      <c r="CU785" s="47"/>
      <c r="CV785" s="47"/>
      <c r="CW785" s="47"/>
      <c r="CX785" s="47"/>
      <c r="CY785" s="47"/>
      <c r="CZ785" s="47"/>
      <c r="DA785" s="47"/>
      <c r="DB785" s="47"/>
      <c r="DC785" s="47"/>
      <c r="DD785" s="47"/>
      <c r="DE785" s="47"/>
      <c r="DF785" s="47"/>
      <c r="DG785" s="47"/>
      <c r="DH785" s="47"/>
      <c r="DI785" s="47"/>
      <c r="DJ785" s="47"/>
      <c r="DK785" s="47"/>
      <c r="DL785" s="47"/>
      <c r="DM785" s="47"/>
      <c r="DN785" s="47"/>
      <c r="DO785" s="47"/>
      <c r="DP785" s="47"/>
      <c r="DQ785" s="47"/>
      <c r="DR785" s="47"/>
      <c r="DS785" s="47"/>
      <c r="DT785" s="47"/>
      <c r="DU785" s="47"/>
      <c r="DV785" s="47"/>
      <c r="DW785" s="47"/>
      <c r="DX785" s="47"/>
      <c r="DY785" s="47"/>
      <c r="DZ785" s="47"/>
      <c r="EA785" s="47"/>
      <c r="EB785" s="47"/>
      <c r="EC785" s="47"/>
      <c r="ED785" s="47"/>
      <c r="EE785" s="47"/>
      <c r="EF785" s="47"/>
      <c r="EG785" s="47"/>
      <c r="EH785" s="47"/>
      <c r="EI785" s="47"/>
      <c r="EJ785" s="47"/>
      <c r="EK785" s="47"/>
      <c r="EL785" s="47"/>
      <c r="EM785" s="47"/>
      <c r="EN785" s="47"/>
      <c r="EO785" s="47"/>
      <c r="EP785" s="47"/>
      <c r="EQ785" s="47"/>
      <c r="ER785" s="47"/>
      <c r="ES785" s="47"/>
      <c r="ET785" s="47"/>
      <c r="EU785" s="47"/>
      <c r="EV785" s="47"/>
      <c r="EW785" s="47"/>
      <c r="EX785" s="47"/>
      <c r="EY785" s="47"/>
      <c r="EZ785" s="47"/>
      <c r="FA785" s="47"/>
      <c r="FB785" s="47"/>
      <c r="FC785" s="47"/>
      <c r="FD785" s="47"/>
      <c r="FE785" s="47"/>
      <c r="FF785" s="47"/>
      <c r="FG785" s="47"/>
      <c r="FH785" s="47"/>
      <c r="FI785" s="47"/>
      <c r="FJ785" s="47"/>
      <c r="FK785" s="47"/>
      <c r="FL785" s="47"/>
      <c r="FM785" s="47"/>
      <c r="FN785" s="47"/>
      <c r="FO785" s="47"/>
      <c r="FP785" s="47"/>
      <c r="FQ785" s="47"/>
      <c r="FR785" s="47"/>
      <c r="FS785" s="47"/>
      <c r="FT785" s="47"/>
    </row>
    <row r="786" spans="1:176" ht="15" customHeight="1">
      <c r="A786" s="47">
        <v>783</v>
      </c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  <c r="BX786" s="47"/>
      <c r="BY786" s="47"/>
      <c r="BZ786" s="47"/>
      <c r="CA786" s="47"/>
      <c r="CB786" s="47"/>
      <c r="CC786" s="47"/>
      <c r="CD786" s="47"/>
      <c r="CE786" s="47"/>
      <c r="CF786" s="47"/>
      <c r="CG786" s="47"/>
      <c r="CH786" s="47"/>
      <c r="CI786" s="47"/>
      <c r="CJ786" s="47"/>
      <c r="CK786" s="47"/>
      <c r="CL786" s="47"/>
      <c r="CM786" s="47"/>
      <c r="CN786" s="47"/>
      <c r="CO786" s="47"/>
      <c r="CP786" s="47"/>
      <c r="CQ786" s="47"/>
      <c r="CR786" s="47"/>
      <c r="CS786" s="47"/>
      <c r="CT786" s="47"/>
      <c r="CU786" s="47"/>
      <c r="CV786" s="47"/>
      <c r="CW786" s="47"/>
      <c r="CX786" s="47"/>
      <c r="CY786" s="47"/>
      <c r="CZ786" s="47"/>
      <c r="DA786" s="47"/>
      <c r="DB786" s="47"/>
      <c r="DC786" s="47"/>
      <c r="DD786" s="47"/>
      <c r="DE786" s="47"/>
      <c r="DF786" s="47"/>
      <c r="DG786" s="47"/>
      <c r="DH786" s="47"/>
      <c r="DI786" s="47"/>
      <c r="DJ786" s="47"/>
      <c r="DK786" s="47"/>
      <c r="DL786" s="47"/>
      <c r="DM786" s="47"/>
      <c r="DN786" s="47"/>
      <c r="DO786" s="47"/>
      <c r="DP786" s="47"/>
      <c r="DQ786" s="47"/>
      <c r="DR786" s="47"/>
      <c r="DS786" s="47"/>
      <c r="DT786" s="47"/>
      <c r="DU786" s="47"/>
      <c r="DV786" s="47"/>
      <c r="DW786" s="47"/>
      <c r="DX786" s="47"/>
      <c r="DY786" s="47"/>
      <c r="DZ786" s="47"/>
      <c r="EA786" s="47"/>
      <c r="EB786" s="47"/>
      <c r="EC786" s="47"/>
      <c r="ED786" s="47"/>
      <c r="EE786" s="47"/>
      <c r="EF786" s="47"/>
      <c r="EG786" s="47"/>
      <c r="EH786" s="47"/>
      <c r="EI786" s="47"/>
      <c r="EJ786" s="47"/>
      <c r="EK786" s="47"/>
      <c r="EL786" s="47"/>
      <c r="EM786" s="47"/>
      <c r="EN786" s="47"/>
      <c r="EO786" s="47"/>
      <c r="EP786" s="47"/>
      <c r="EQ786" s="47"/>
      <c r="ER786" s="47"/>
      <c r="ES786" s="47"/>
      <c r="ET786" s="47"/>
      <c r="EU786" s="47"/>
      <c r="EV786" s="47"/>
      <c r="EW786" s="47"/>
      <c r="EX786" s="47"/>
      <c r="EY786" s="47"/>
      <c r="EZ786" s="47"/>
      <c r="FA786" s="47"/>
      <c r="FB786" s="47"/>
      <c r="FC786" s="47"/>
      <c r="FD786" s="47"/>
      <c r="FE786" s="47"/>
      <c r="FF786" s="47"/>
      <c r="FG786" s="47"/>
      <c r="FH786" s="47"/>
      <c r="FI786" s="47"/>
      <c r="FJ786" s="47"/>
      <c r="FK786" s="47"/>
      <c r="FL786" s="47"/>
      <c r="FM786" s="47"/>
      <c r="FN786" s="47"/>
      <c r="FO786" s="47"/>
      <c r="FP786" s="47"/>
      <c r="FQ786" s="47"/>
      <c r="FR786" s="47"/>
      <c r="FS786" s="47"/>
      <c r="FT786" s="47"/>
    </row>
    <row r="787" spans="1:176" ht="15" customHeight="1">
      <c r="A787" s="47">
        <v>784</v>
      </c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7"/>
      <c r="BX787" s="47"/>
      <c r="BY787" s="47"/>
      <c r="BZ787" s="47"/>
      <c r="CA787" s="47"/>
      <c r="CB787" s="47"/>
      <c r="CC787" s="47"/>
      <c r="CD787" s="47"/>
      <c r="CE787" s="47"/>
      <c r="CF787" s="47"/>
      <c r="CG787" s="47"/>
      <c r="CH787" s="47"/>
      <c r="CI787" s="47"/>
      <c r="CJ787" s="47"/>
      <c r="CK787" s="47"/>
      <c r="CL787" s="47"/>
      <c r="CM787" s="47"/>
      <c r="CN787" s="47"/>
      <c r="CO787" s="47"/>
      <c r="CP787" s="47"/>
      <c r="CQ787" s="47"/>
      <c r="CR787" s="47"/>
      <c r="CS787" s="47"/>
      <c r="CT787" s="47"/>
      <c r="CU787" s="47"/>
      <c r="CV787" s="47"/>
      <c r="CW787" s="47"/>
      <c r="CX787" s="47"/>
      <c r="CY787" s="47"/>
      <c r="CZ787" s="47"/>
      <c r="DA787" s="47"/>
      <c r="DB787" s="47"/>
      <c r="DC787" s="47"/>
      <c r="DD787" s="47"/>
      <c r="DE787" s="47"/>
      <c r="DF787" s="47"/>
      <c r="DG787" s="47"/>
      <c r="DH787" s="47"/>
      <c r="DI787" s="47"/>
      <c r="DJ787" s="47"/>
      <c r="DK787" s="47"/>
      <c r="DL787" s="47"/>
      <c r="DM787" s="47"/>
      <c r="DN787" s="47"/>
      <c r="DO787" s="47"/>
      <c r="DP787" s="47"/>
      <c r="DQ787" s="47"/>
      <c r="DR787" s="47"/>
      <c r="DS787" s="47"/>
      <c r="DT787" s="47"/>
      <c r="DU787" s="47"/>
      <c r="DV787" s="47"/>
      <c r="DW787" s="47"/>
      <c r="DX787" s="47"/>
      <c r="DY787" s="47"/>
      <c r="DZ787" s="47"/>
      <c r="EA787" s="47"/>
      <c r="EB787" s="47"/>
      <c r="EC787" s="47"/>
      <c r="ED787" s="47"/>
      <c r="EE787" s="47"/>
      <c r="EF787" s="47"/>
      <c r="EG787" s="47"/>
      <c r="EH787" s="47"/>
      <c r="EI787" s="47"/>
      <c r="EJ787" s="47"/>
      <c r="EK787" s="47"/>
      <c r="EL787" s="47"/>
      <c r="EM787" s="47"/>
      <c r="EN787" s="47"/>
      <c r="EO787" s="47"/>
      <c r="EP787" s="47"/>
      <c r="EQ787" s="47"/>
      <c r="ER787" s="47"/>
      <c r="ES787" s="47"/>
      <c r="ET787" s="47"/>
      <c r="EU787" s="47"/>
      <c r="EV787" s="47"/>
      <c r="EW787" s="47"/>
      <c r="EX787" s="47"/>
      <c r="EY787" s="47"/>
      <c r="EZ787" s="47"/>
      <c r="FA787" s="47"/>
      <c r="FB787" s="47"/>
      <c r="FC787" s="47"/>
      <c r="FD787" s="47"/>
      <c r="FE787" s="47"/>
      <c r="FF787" s="47"/>
      <c r="FG787" s="47"/>
      <c r="FH787" s="47"/>
      <c r="FI787" s="47"/>
      <c r="FJ787" s="47"/>
      <c r="FK787" s="47"/>
      <c r="FL787" s="47"/>
      <c r="FM787" s="47"/>
      <c r="FN787" s="47"/>
      <c r="FO787" s="47"/>
      <c r="FP787" s="47"/>
      <c r="FQ787" s="47"/>
      <c r="FR787" s="47"/>
      <c r="FS787" s="47"/>
      <c r="FT787" s="47"/>
    </row>
    <row r="788" spans="1:176" ht="15" customHeight="1">
      <c r="A788" s="47">
        <v>785</v>
      </c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7"/>
      <c r="BX788" s="47"/>
      <c r="BY788" s="47"/>
      <c r="BZ788" s="47"/>
      <c r="CA788" s="47"/>
      <c r="CB788" s="47"/>
      <c r="CC788" s="47"/>
      <c r="CD788" s="47"/>
      <c r="CE788" s="47"/>
      <c r="CF788" s="47"/>
      <c r="CG788" s="47"/>
      <c r="CH788" s="47"/>
      <c r="CI788" s="47"/>
      <c r="CJ788" s="47"/>
      <c r="CK788" s="47"/>
      <c r="CL788" s="47"/>
      <c r="CM788" s="47"/>
      <c r="CN788" s="47"/>
      <c r="CO788" s="47"/>
      <c r="CP788" s="47"/>
      <c r="CQ788" s="47"/>
      <c r="CR788" s="47"/>
      <c r="CS788" s="47"/>
      <c r="CT788" s="47"/>
      <c r="CU788" s="47"/>
      <c r="CV788" s="47"/>
      <c r="CW788" s="47"/>
      <c r="CX788" s="47"/>
      <c r="CY788" s="47"/>
      <c r="CZ788" s="47"/>
      <c r="DA788" s="47"/>
      <c r="DB788" s="47"/>
      <c r="DC788" s="47"/>
      <c r="DD788" s="47"/>
      <c r="DE788" s="47"/>
      <c r="DF788" s="47"/>
      <c r="DG788" s="47"/>
      <c r="DH788" s="47"/>
      <c r="DI788" s="47"/>
      <c r="DJ788" s="47"/>
      <c r="DK788" s="47"/>
      <c r="DL788" s="47"/>
      <c r="DM788" s="47"/>
      <c r="DN788" s="47"/>
      <c r="DO788" s="47"/>
      <c r="DP788" s="47"/>
      <c r="DQ788" s="47"/>
      <c r="DR788" s="47"/>
      <c r="DS788" s="47"/>
      <c r="DT788" s="47"/>
      <c r="DU788" s="47"/>
      <c r="DV788" s="47"/>
      <c r="DW788" s="47"/>
      <c r="DX788" s="47"/>
      <c r="DY788" s="47"/>
      <c r="DZ788" s="47"/>
      <c r="EA788" s="47"/>
      <c r="EB788" s="47"/>
      <c r="EC788" s="47"/>
      <c r="ED788" s="47"/>
      <c r="EE788" s="47"/>
      <c r="EF788" s="47"/>
      <c r="EG788" s="47"/>
      <c r="EH788" s="47"/>
      <c r="EI788" s="47"/>
      <c r="EJ788" s="47"/>
      <c r="EK788" s="47"/>
      <c r="EL788" s="47"/>
      <c r="EM788" s="47"/>
      <c r="EN788" s="47"/>
      <c r="EO788" s="47"/>
      <c r="EP788" s="47"/>
      <c r="EQ788" s="47"/>
      <c r="ER788" s="47"/>
      <c r="ES788" s="47"/>
      <c r="ET788" s="47"/>
      <c r="EU788" s="47"/>
      <c r="EV788" s="47"/>
      <c r="EW788" s="47"/>
      <c r="EX788" s="47"/>
      <c r="EY788" s="47"/>
      <c r="EZ788" s="47"/>
      <c r="FA788" s="47"/>
      <c r="FB788" s="47"/>
      <c r="FC788" s="47"/>
      <c r="FD788" s="47"/>
      <c r="FE788" s="47"/>
      <c r="FF788" s="47"/>
      <c r="FG788" s="47"/>
      <c r="FH788" s="47"/>
      <c r="FI788" s="47"/>
      <c r="FJ788" s="47"/>
      <c r="FK788" s="47"/>
      <c r="FL788" s="47"/>
      <c r="FM788" s="47"/>
      <c r="FN788" s="47"/>
      <c r="FO788" s="47"/>
      <c r="FP788" s="47"/>
      <c r="FQ788" s="47"/>
      <c r="FR788" s="47"/>
      <c r="FS788" s="47"/>
      <c r="FT788" s="47"/>
    </row>
    <row r="789" spans="1:176" ht="15" customHeight="1">
      <c r="A789" s="47">
        <v>786</v>
      </c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7"/>
      <c r="BX789" s="47"/>
      <c r="BY789" s="47"/>
      <c r="BZ789" s="47"/>
      <c r="CA789" s="47"/>
      <c r="CB789" s="47"/>
      <c r="CC789" s="47"/>
      <c r="CD789" s="47"/>
      <c r="CE789" s="47"/>
      <c r="CF789" s="47"/>
      <c r="CG789" s="47"/>
      <c r="CH789" s="47"/>
      <c r="CI789" s="47"/>
      <c r="CJ789" s="47"/>
      <c r="CK789" s="47"/>
      <c r="CL789" s="47"/>
      <c r="CM789" s="47"/>
      <c r="CN789" s="47"/>
      <c r="CO789" s="47"/>
      <c r="CP789" s="47"/>
      <c r="CQ789" s="47"/>
      <c r="CR789" s="47"/>
      <c r="CS789" s="47"/>
      <c r="CT789" s="47"/>
      <c r="CU789" s="47"/>
      <c r="CV789" s="47"/>
      <c r="CW789" s="47"/>
      <c r="CX789" s="47"/>
      <c r="CY789" s="47"/>
      <c r="CZ789" s="47"/>
      <c r="DA789" s="47"/>
      <c r="DB789" s="47"/>
      <c r="DC789" s="47"/>
      <c r="DD789" s="47"/>
      <c r="DE789" s="47"/>
      <c r="DF789" s="47"/>
      <c r="DG789" s="47"/>
      <c r="DH789" s="47"/>
      <c r="DI789" s="47"/>
      <c r="DJ789" s="47"/>
      <c r="DK789" s="47"/>
      <c r="DL789" s="47"/>
      <c r="DM789" s="47"/>
      <c r="DN789" s="47"/>
      <c r="DO789" s="47"/>
      <c r="DP789" s="47"/>
      <c r="DQ789" s="47"/>
      <c r="DR789" s="47"/>
      <c r="DS789" s="47"/>
      <c r="DT789" s="47"/>
      <c r="DU789" s="47"/>
      <c r="DV789" s="47"/>
      <c r="DW789" s="47"/>
      <c r="DX789" s="47"/>
      <c r="DY789" s="47"/>
      <c r="DZ789" s="47"/>
      <c r="EA789" s="47"/>
      <c r="EB789" s="47"/>
      <c r="EC789" s="47"/>
      <c r="ED789" s="47"/>
      <c r="EE789" s="47"/>
      <c r="EF789" s="47"/>
      <c r="EG789" s="47"/>
      <c r="EH789" s="47"/>
      <c r="EI789" s="47"/>
      <c r="EJ789" s="47"/>
      <c r="EK789" s="47"/>
      <c r="EL789" s="47"/>
      <c r="EM789" s="47"/>
      <c r="EN789" s="47"/>
      <c r="EO789" s="47"/>
      <c r="EP789" s="47"/>
      <c r="EQ789" s="47"/>
      <c r="ER789" s="47"/>
      <c r="ES789" s="47"/>
      <c r="ET789" s="47"/>
      <c r="EU789" s="47"/>
      <c r="EV789" s="47"/>
      <c r="EW789" s="47"/>
      <c r="EX789" s="47"/>
      <c r="EY789" s="47"/>
      <c r="EZ789" s="47"/>
      <c r="FA789" s="47"/>
      <c r="FB789" s="47"/>
      <c r="FC789" s="47"/>
      <c r="FD789" s="47"/>
      <c r="FE789" s="47"/>
      <c r="FF789" s="47"/>
      <c r="FG789" s="47"/>
      <c r="FH789" s="47"/>
      <c r="FI789" s="47"/>
      <c r="FJ789" s="47"/>
      <c r="FK789" s="47"/>
      <c r="FL789" s="47"/>
      <c r="FM789" s="47"/>
      <c r="FN789" s="47"/>
      <c r="FO789" s="47"/>
      <c r="FP789" s="47"/>
      <c r="FQ789" s="47"/>
      <c r="FR789" s="47"/>
      <c r="FS789" s="47"/>
      <c r="FT789" s="47"/>
    </row>
    <row r="790" spans="1:176" ht="15" customHeight="1">
      <c r="A790" s="47">
        <v>787</v>
      </c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7"/>
      <c r="BX790" s="47"/>
      <c r="BY790" s="47"/>
      <c r="BZ790" s="47"/>
      <c r="CA790" s="47"/>
      <c r="CB790" s="47"/>
      <c r="CC790" s="47"/>
      <c r="CD790" s="47"/>
      <c r="CE790" s="47"/>
      <c r="CF790" s="47"/>
      <c r="CG790" s="47"/>
      <c r="CH790" s="47"/>
      <c r="CI790" s="47"/>
      <c r="CJ790" s="47"/>
      <c r="CK790" s="47"/>
      <c r="CL790" s="47"/>
      <c r="CM790" s="47"/>
      <c r="CN790" s="47"/>
      <c r="CO790" s="47"/>
      <c r="CP790" s="47"/>
      <c r="CQ790" s="47"/>
      <c r="CR790" s="47"/>
      <c r="CS790" s="47"/>
      <c r="CT790" s="47"/>
      <c r="CU790" s="47"/>
      <c r="CV790" s="47"/>
      <c r="CW790" s="47"/>
      <c r="CX790" s="47"/>
      <c r="CY790" s="47"/>
      <c r="CZ790" s="47"/>
      <c r="DA790" s="47"/>
      <c r="DB790" s="47"/>
      <c r="DC790" s="47"/>
      <c r="DD790" s="47"/>
      <c r="DE790" s="47"/>
      <c r="DF790" s="47"/>
      <c r="DG790" s="47"/>
      <c r="DH790" s="47"/>
      <c r="DI790" s="47"/>
      <c r="DJ790" s="47"/>
      <c r="DK790" s="47"/>
      <c r="DL790" s="47"/>
      <c r="DM790" s="47"/>
      <c r="DN790" s="47"/>
      <c r="DO790" s="47"/>
      <c r="DP790" s="47"/>
      <c r="DQ790" s="47"/>
      <c r="DR790" s="47"/>
      <c r="DS790" s="47"/>
      <c r="DT790" s="47"/>
      <c r="DU790" s="47"/>
      <c r="DV790" s="47"/>
      <c r="DW790" s="47"/>
      <c r="DX790" s="47"/>
      <c r="DY790" s="47"/>
      <c r="DZ790" s="47"/>
      <c r="EA790" s="47"/>
      <c r="EB790" s="47"/>
      <c r="EC790" s="47"/>
      <c r="ED790" s="47"/>
      <c r="EE790" s="47"/>
      <c r="EF790" s="47"/>
      <c r="EG790" s="47"/>
      <c r="EH790" s="47"/>
      <c r="EI790" s="47"/>
      <c r="EJ790" s="47"/>
      <c r="EK790" s="47"/>
      <c r="EL790" s="47"/>
      <c r="EM790" s="47"/>
      <c r="EN790" s="47"/>
      <c r="EO790" s="47"/>
      <c r="EP790" s="47"/>
      <c r="EQ790" s="47"/>
      <c r="ER790" s="47"/>
      <c r="ES790" s="47"/>
      <c r="ET790" s="47"/>
      <c r="EU790" s="47"/>
      <c r="EV790" s="47"/>
      <c r="EW790" s="47"/>
      <c r="EX790" s="47"/>
      <c r="EY790" s="47"/>
      <c r="EZ790" s="47"/>
      <c r="FA790" s="47"/>
      <c r="FB790" s="47"/>
      <c r="FC790" s="47"/>
      <c r="FD790" s="47"/>
      <c r="FE790" s="47"/>
      <c r="FF790" s="47"/>
      <c r="FG790" s="47"/>
      <c r="FH790" s="47"/>
      <c r="FI790" s="47"/>
      <c r="FJ790" s="47"/>
      <c r="FK790" s="47"/>
      <c r="FL790" s="47"/>
      <c r="FM790" s="47"/>
      <c r="FN790" s="47"/>
      <c r="FO790" s="47"/>
      <c r="FP790" s="47"/>
      <c r="FQ790" s="47"/>
      <c r="FR790" s="47"/>
      <c r="FS790" s="47"/>
      <c r="FT790" s="47"/>
    </row>
    <row r="791" spans="1:176" ht="15" customHeight="1">
      <c r="A791" s="47">
        <v>788</v>
      </c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7"/>
      <c r="BX791" s="47"/>
      <c r="BY791" s="47"/>
      <c r="BZ791" s="47"/>
      <c r="CA791" s="47"/>
      <c r="CB791" s="47"/>
      <c r="CC791" s="47"/>
      <c r="CD791" s="47"/>
      <c r="CE791" s="47"/>
      <c r="CF791" s="47"/>
      <c r="CG791" s="47"/>
      <c r="CH791" s="47"/>
      <c r="CI791" s="47"/>
      <c r="CJ791" s="47"/>
      <c r="CK791" s="47"/>
      <c r="CL791" s="47"/>
      <c r="CM791" s="47"/>
      <c r="CN791" s="47"/>
      <c r="CO791" s="47"/>
      <c r="CP791" s="47"/>
      <c r="CQ791" s="47"/>
      <c r="CR791" s="47"/>
      <c r="CS791" s="47"/>
      <c r="CT791" s="47"/>
      <c r="CU791" s="47"/>
      <c r="CV791" s="47"/>
      <c r="CW791" s="47"/>
      <c r="CX791" s="47"/>
      <c r="CY791" s="47"/>
      <c r="CZ791" s="47"/>
      <c r="DA791" s="47"/>
      <c r="DB791" s="47"/>
      <c r="DC791" s="47"/>
      <c r="DD791" s="47"/>
      <c r="DE791" s="47"/>
      <c r="DF791" s="47"/>
      <c r="DG791" s="47"/>
      <c r="DH791" s="47"/>
      <c r="DI791" s="47"/>
      <c r="DJ791" s="47"/>
      <c r="DK791" s="47"/>
      <c r="DL791" s="47"/>
      <c r="DM791" s="47"/>
      <c r="DN791" s="47"/>
      <c r="DO791" s="47"/>
      <c r="DP791" s="47"/>
      <c r="DQ791" s="47"/>
      <c r="DR791" s="47"/>
      <c r="DS791" s="47"/>
      <c r="DT791" s="47"/>
      <c r="DU791" s="47"/>
      <c r="DV791" s="47"/>
      <c r="DW791" s="47"/>
      <c r="DX791" s="47"/>
      <c r="DY791" s="47"/>
      <c r="DZ791" s="47"/>
      <c r="EA791" s="47"/>
      <c r="EB791" s="47"/>
      <c r="EC791" s="47"/>
      <c r="ED791" s="47"/>
      <c r="EE791" s="47"/>
      <c r="EF791" s="47"/>
      <c r="EG791" s="47"/>
      <c r="EH791" s="47"/>
      <c r="EI791" s="47"/>
      <c r="EJ791" s="47"/>
      <c r="EK791" s="47"/>
      <c r="EL791" s="47"/>
      <c r="EM791" s="47"/>
      <c r="EN791" s="47"/>
      <c r="EO791" s="47"/>
      <c r="EP791" s="47"/>
      <c r="EQ791" s="47"/>
      <c r="ER791" s="47"/>
      <c r="ES791" s="47"/>
      <c r="ET791" s="47"/>
      <c r="EU791" s="47"/>
      <c r="EV791" s="47"/>
      <c r="EW791" s="47"/>
      <c r="EX791" s="47"/>
      <c r="EY791" s="47"/>
      <c r="EZ791" s="47"/>
      <c r="FA791" s="47"/>
      <c r="FB791" s="47"/>
      <c r="FC791" s="47"/>
      <c r="FD791" s="47"/>
      <c r="FE791" s="47"/>
      <c r="FF791" s="47"/>
      <c r="FG791" s="47"/>
      <c r="FH791" s="47"/>
      <c r="FI791" s="47"/>
      <c r="FJ791" s="47"/>
      <c r="FK791" s="47"/>
      <c r="FL791" s="47"/>
      <c r="FM791" s="47"/>
      <c r="FN791" s="47"/>
      <c r="FO791" s="47"/>
      <c r="FP791" s="47"/>
      <c r="FQ791" s="47"/>
      <c r="FR791" s="47"/>
      <c r="FS791" s="47"/>
      <c r="FT791" s="47"/>
    </row>
    <row r="792" spans="1:176" ht="15" customHeight="1">
      <c r="A792" s="47">
        <v>789</v>
      </c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7"/>
      <c r="BX792" s="47"/>
      <c r="BY792" s="47"/>
      <c r="BZ792" s="47"/>
      <c r="CA792" s="47"/>
      <c r="CB792" s="47"/>
      <c r="CC792" s="47"/>
      <c r="CD792" s="47"/>
      <c r="CE792" s="47"/>
      <c r="CF792" s="47"/>
      <c r="CG792" s="47"/>
      <c r="CH792" s="47"/>
      <c r="CI792" s="47"/>
      <c r="CJ792" s="47"/>
      <c r="CK792" s="47"/>
      <c r="CL792" s="47"/>
      <c r="CM792" s="47"/>
      <c r="CN792" s="47"/>
      <c r="CO792" s="47"/>
      <c r="CP792" s="47"/>
      <c r="CQ792" s="47"/>
      <c r="CR792" s="47"/>
      <c r="CS792" s="47"/>
      <c r="CT792" s="47"/>
      <c r="CU792" s="47"/>
      <c r="CV792" s="47"/>
      <c r="CW792" s="47"/>
      <c r="CX792" s="47"/>
      <c r="CY792" s="47"/>
      <c r="CZ792" s="47"/>
      <c r="DA792" s="47"/>
      <c r="DB792" s="47"/>
      <c r="DC792" s="47"/>
      <c r="DD792" s="47"/>
      <c r="DE792" s="47"/>
      <c r="DF792" s="47"/>
      <c r="DG792" s="47"/>
      <c r="DH792" s="47"/>
      <c r="DI792" s="47"/>
      <c r="DJ792" s="47"/>
      <c r="DK792" s="47"/>
      <c r="DL792" s="47"/>
      <c r="DM792" s="47"/>
      <c r="DN792" s="47"/>
      <c r="DO792" s="47"/>
      <c r="DP792" s="47"/>
      <c r="DQ792" s="47"/>
      <c r="DR792" s="47"/>
      <c r="DS792" s="47"/>
      <c r="DT792" s="47"/>
      <c r="DU792" s="47"/>
      <c r="DV792" s="47"/>
      <c r="DW792" s="47"/>
      <c r="DX792" s="47"/>
      <c r="DY792" s="47"/>
      <c r="DZ792" s="47"/>
      <c r="EA792" s="47"/>
      <c r="EB792" s="47"/>
      <c r="EC792" s="47"/>
      <c r="ED792" s="47"/>
      <c r="EE792" s="47"/>
      <c r="EF792" s="47"/>
      <c r="EG792" s="47"/>
      <c r="EH792" s="47"/>
      <c r="EI792" s="47"/>
      <c r="EJ792" s="47"/>
      <c r="EK792" s="47"/>
      <c r="EL792" s="47"/>
      <c r="EM792" s="47"/>
      <c r="EN792" s="47"/>
      <c r="EO792" s="47"/>
      <c r="EP792" s="47"/>
      <c r="EQ792" s="47"/>
      <c r="ER792" s="47"/>
      <c r="ES792" s="47"/>
      <c r="ET792" s="47"/>
      <c r="EU792" s="47"/>
      <c r="EV792" s="47"/>
      <c r="EW792" s="47"/>
      <c r="EX792" s="47"/>
      <c r="EY792" s="47"/>
      <c r="EZ792" s="47"/>
      <c r="FA792" s="47"/>
      <c r="FB792" s="47"/>
      <c r="FC792" s="47"/>
      <c r="FD792" s="47"/>
      <c r="FE792" s="47"/>
      <c r="FF792" s="47"/>
      <c r="FG792" s="47"/>
      <c r="FH792" s="47"/>
      <c r="FI792" s="47"/>
      <c r="FJ792" s="47"/>
      <c r="FK792" s="47"/>
      <c r="FL792" s="47"/>
      <c r="FM792" s="47"/>
      <c r="FN792" s="47"/>
      <c r="FO792" s="47"/>
      <c r="FP792" s="47"/>
      <c r="FQ792" s="47"/>
      <c r="FR792" s="47"/>
      <c r="FS792" s="47"/>
      <c r="FT792" s="47"/>
    </row>
    <row r="793" spans="1:176" ht="15" customHeight="1">
      <c r="A793" s="47">
        <v>790</v>
      </c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7"/>
      <c r="BX793" s="47"/>
      <c r="BY793" s="47"/>
      <c r="BZ793" s="47"/>
      <c r="CA793" s="47"/>
      <c r="CB793" s="47"/>
      <c r="CC793" s="47"/>
      <c r="CD793" s="47"/>
      <c r="CE793" s="47"/>
      <c r="CF793" s="47"/>
      <c r="CG793" s="47"/>
      <c r="CH793" s="47"/>
      <c r="CI793" s="47"/>
      <c r="CJ793" s="47"/>
      <c r="CK793" s="47"/>
      <c r="CL793" s="47"/>
      <c r="CM793" s="47"/>
      <c r="CN793" s="47"/>
      <c r="CO793" s="47"/>
      <c r="CP793" s="47"/>
      <c r="CQ793" s="47"/>
      <c r="CR793" s="47"/>
      <c r="CS793" s="47"/>
      <c r="CT793" s="47"/>
      <c r="CU793" s="47"/>
      <c r="CV793" s="47"/>
      <c r="CW793" s="47"/>
      <c r="CX793" s="47"/>
      <c r="CY793" s="47"/>
      <c r="CZ793" s="47"/>
      <c r="DA793" s="47"/>
      <c r="DB793" s="47"/>
      <c r="DC793" s="47"/>
      <c r="DD793" s="47"/>
      <c r="DE793" s="47"/>
      <c r="DF793" s="47"/>
      <c r="DG793" s="47"/>
      <c r="DH793" s="47"/>
      <c r="DI793" s="47"/>
      <c r="DJ793" s="47"/>
      <c r="DK793" s="47"/>
      <c r="DL793" s="47"/>
      <c r="DM793" s="47"/>
      <c r="DN793" s="47"/>
      <c r="DO793" s="47"/>
      <c r="DP793" s="47"/>
      <c r="DQ793" s="47"/>
      <c r="DR793" s="47"/>
      <c r="DS793" s="47"/>
      <c r="DT793" s="47"/>
      <c r="DU793" s="47"/>
      <c r="DV793" s="47"/>
      <c r="DW793" s="47"/>
      <c r="DX793" s="47"/>
      <c r="DY793" s="47"/>
      <c r="DZ793" s="47"/>
      <c r="EA793" s="47"/>
      <c r="EB793" s="47"/>
      <c r="EC793" s="47"/>
      <c r="ED793" s="47"/>
      <c r="EE793" s="47"/>
      <c r="EF793" s="47"/>
      <c r="EG793" s="47"/>
      <c r="EH793" s="47"/>
      <c r="EI793" s="47"/>
      <c r="EJ793" s="47"/>
      <c r="EK793" s="47"/>
      <c r="EL793" s="47"/>
      <c r="EM793" s="47"/>
      <c r="EN793" s="47"/>
      <c r="EO793" s="47"/>
      <c r="EP793" s="47"/>
      <c r="EQ793" s="47"/>
      <c r="ER793" s="47"/>
      <c r="ES793" s="47"/>
      <c r="ET793" s="47"/>
      <c r="EU793" s="47"/>
      <c r="EV793" s="47"/>
      <c r="EW793" s="47"/>
      <c r="EX793" s="47"/>
      <c r="EY793" s="47"/>
      <c r="EZ793" s="47"/>
      <c r="FA793" s="47"/>
      <c r="FB793" s="47"/>
      <c r="FC793" s="47"/>
      <c r="FD793" s="47"/>
      <c r="FE793" s="47"/>
      <c r="FF793" s="47"/>
      <c r="FG793" s="47"/>
      <c r="FH793" s="47"/>
      <c r="FI793" s="47"/>
      <c r="FJ793" s="47"/>
      <c r="FK793" s="47"/>
      <c r="FL793" s="47"/>
      <c r="FM793" s="47"/>
      <c r="FN793" s="47"/>
      <c r="FO793" s="47"/>
      <c r="FP793" s="47"/>
      <c r="FQ793" s="47"/>
      <c r="FR793" s="47"/>
      <c r="FS793" s="47"/>
      <c r="FT793" s="47"/>
    </row>
    <row r="794" spans="1:176" ht="15" customHeight="1">
      <c r="A794" s="47">
        <v>791</v>
      </c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7"/>
      <c r="BX794" s="47"/>
      <c r="BY794" s="47"/>
      <c r="BZ794" s="47"/>
      <c r="CA794" s="47"/>
      <c r="CB794" s="47"/>
      <c r="CC794" s="47"/>
      <c r="CD794" s="47"/>
      <c r="CE794" s="47"/>
      <c r="CF794" s="47"/>
      <c r="CG794" s="47"/>
      <c r="CH794" s="47"/>
      <c r="CI794" s="47"/>
      <c r="CJ794" s="47"/>
      <c r="CK794" s="47"/>
      <c r="CL794" s="47"/>
      <c r="CM794" s="47"/>
      <c r="CN794" s="47"/>
      <c r="CO794" s="47"/>
      <c r="CP794" s="47"/>
      <c r="CQ794" s="47"/>
      <c r="CR794" s="47"/>
      <c r="CS794" s="47"/>
      <c r="CT794" s="47"/>
      <c r="CU794" s="47"/>
      <c r="CV794" s="47"/>
      <c r="CW794" s="47"/>
      <c r="CX794" s="47"/>
      <c r="CY794" s="47"/>
      <c r="CZ794" s="47"/>
      <c r="DA794" s="47"/>
      <c r="DB794" s="47"/>
      <c r="DC794" s="47"/>
      <c r="DD794" s="47"/>
      <c r="DE794" s="47"/>
      <c r="DF794" s="47"/>
      <c r="DG794" s="47"/>
      <c r="DH794" s="47"/>
      <c r="DI794" s="47"/>
      <c r="DJ794" s="47"/>
      <c r="DK794" s="47"/>
      <c r="DL794" s="47"/>
      <c r="DM794" s="47"/>
      <c r="DN794" s="47"/>
      <c r="DO794" s="47"/>
      <c r="DP794" s="47"/>
      <c r="DQ794" s="47"/>
      <c r="DR794" s="47"/>
      <c r="DS794" s="47"/>
      <c r="DT794" s="47"/>
      <c r="DU794" s="47"/>
      <c r="DV794" s="47"/>
      <c r="DW794" s="47"/>
      <c r="DX794" s="47"/>
      <c r="DY794" s="47"/>
      <c r="DZ794" s="47"/>
      <c r="EA794" s="47"/>
      <c r="EB794" s="47"/>
      <c r="EC794" s="47"/>
      <c r="ED794" s="47"/>
      <c r="EE794" s="47"/>
      <c r="EF794" s="47"/>
      <c r="EG794" s="47"/>
      <c r="EH794" s="47"/>
      <c r="EI794" s="47"/>
      <c r="EJ794" s="47"/>
      <c r="EK794" s="47"/>
      <c r="EL794" s="47"/>
      <c r="EM794" s="47"/>
      <c r="EN794" s="47"/>
      <c r="EO794" s="47"/>
      <c r="EP794" s="47"/>
      <c r="EQ794" s="47"/>
      <c r="ER794" s="47"/>
      <c r="ES794" s="47"/>
      <c r="ET794" s="47"/>
      <c r="EU794" s="47"/>
      <c r="EV794" s="47"/>
      <c r="EW794" s="47"/>
      <c r="EX794" s="47"/>
      <c r="EY794" s="47"/>
      <c r="EZ794" s="47"/>
      <c r="FA794" s="47"/>
      <c r="FB794" s="47"/>
      <c r="FC794" s="47"/>
      <c r="FD794" s="47"/>
      <c r="FE794" s="47"/>
      <c r="FF794" s="47"/>
      <c r="FG794" s="47"/>
      <c r="FH794" s="47"/>
      <c r="FI794" s="47"/>
      <c r="FJ794" s="47"/>
      <c r="FK794" s="47"/>
      <c r="FL794" s="47"/>
      <c r="FM794" s="47"/>
      <c r="FN794" s="47"/>
      <c r="FO794" s="47"/>
      <c r="FP794" s="47"/>
      <c r="FQ794" s="47"/>
      <c r="FR794" s="47"/>
      <c r="FS794" s="47"/>
      <c r="FT794" s="47"/>
    </row>
    <row r="795" spans="1:176" ht="15" customHeight="1">
      <c r="A795" s="47">
        <v>792</v>
      </c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7"/>
      <c r="BX795" s="47"/>
      <c r="BY795" s="47"/>
      <c r="BZ795" s="47"/>
      <c r="CA795" s="47"/>
      <c r="CB795" s="47"/>
      <c r="CC795" s="47"/>
      <c r="CD795" s="47"/>
      <c r="CE795" s="47"/>
      <c r="CF795" s="47"/>
      <c r="CG795" s="47"/>
      <c r="CH795" s="47"/>
      <c r="CI795" s="47"/>
      <c r="CJ795" s="47"/>
      <c r="CK795" s="47"/>
      <c r="CL795" s="47"/>
      <c r="CM795" s="47"/>
      <c r="CN795" s="47"/>
      <c r="CO795" s="47"/>
      <c r="CP795" s="47"/>
      <c r="CQ795" s="47"/>
      <c r="CR795" s="47"/>
      <c r="CS795" s="47"/>
      <c r="CT795" s="47"/>
      <c r="CU795" s="47"/>
      <c r="CV795" s="47"/>
      <c r="CW795" s="47"/>
      <c r="CX795" s="47"/>
      <c r="CY795" s="47"/>
      <c r="CZ795" s="47"/>
      <c r="DA795" s="47"/>
      <c r="DB795" s="47"/>
      <c r="DC795" s="47"/>
      <c r="DD795" s="47"/>
      <c r="DE795" s="47"/>
      <c r="DF795" s="47"/>
      <c r="DG795" s="47"/>
      <c r="DH795" s="47"/>
      <c r="DI795" s="47"/>
      <c r="DJ795" s="47"/>
      <c r="DK795" s="47"/>
      <c r="DL795" s="47"/>
      <c r="DM795" s="47"/>
      <c r="DN795" s="47"/>
      <c r="DO795" s="47"/>
      <c r="DP795" s="47"/>
      <c r="DQ795" s="47"/>
      <c r="DR795" s="47"/>
      <c r="DS795" s="47"/>
      <c r="DT795" s="47"/>
      <c r="DU795" s="47"/>
      <c r="DV795" s="47"/>
      <c r="DW795" s="47"/>
      <c r="DX795" s="47"/>
      <c r="DY795" s="47"/>
      <c r="DZ795" s="47"/>
      <c r="EA795" s="47"/>
      <c r="EB795" s="47"/>
      <c r="EC795" s="47"/>
      <c r="ED795" s="47"/>
      <c r="EE795" s="47"/>
      <c r="EF795" s="47"/>
      <c r="EG795" s="47"/>
      <c r="EH795" s="47"/>
      <c r="EI795" s="47"/>
      <c r="EJ795" s="47"/>
      <c r="EK795" s="47"/>
      <c r="EL795" s="47"/>
      <c r="EM795" s="47"/>
      <c r="EN795" s="47"/>
      <c r="EO795" s="47"/>
      <c r="EP795" s="47"/>
      <c r="EQ795" s="47"/>
      <c r="ER795" s="47"/>
      <c r="ES795" s="47"/>
      <c r="ET795" s="47"/>
      <c r="EU795" s="47"/>
      <c r="EV795" s="47"/>
      <c r="EW795" s="47"/>
      <c r="EX795" s="47"/>
      <c r="EY795" s="47"/>
      <c r="EZ795" s="47"/>
      <c r="FA795" s="47"/>
      <c r="FB795" s="47"/>
      <c r="FC795" s="47"/>
      <c r="FD795" s="47"/>
      <c r="FE795" s="47"/>
      <c r="FF795" s="47"/>
      <c r="FG795" s="47"/>
      <c r="FH795" s="47"/>
      <c r="FI795" s="47"/>
      <c r="FJ795" s="47"/>
      <c r="FK795" s="47"/>
      <c r="FL795" s="47"/>
      <c r="FM795" s="47"/>
      <c r="FN795" s="47"/>
      <c r="FO795" s="47"/>
      <c r="FP795" s="47"/>
      <c r="FQ795" s="47"/>
      <c r="FR795" s="47"/>
      <c r="FS795" s="47"/>
      <c r="FT795" s="47"/>
    </row>
    <row r="796" spans="1:176" ht="15" customHeight="1">
      <c r="A796" s="47">
        <v>793</v>
      </c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  <c r="BX796" s="47"/>
      <c r="BY796" s="47"/>
      <c r="BZ796" s="47"/>
      <c r="CA796" s="47"/>
      <c r="CB796" s="47"/>
      <c r="CC796" s="47"/>
      <c r="CD796" s="47"/>
      <c r="CE796" s="47"/>
      <c r="CF796" s="47"/>
      <c r="CG796" s="47"/>
      <c r="CH796" s="47"/>
      <c r="CI796" s="47"/>
      <c r="CJ796" s="47"/>
      <c r="CK796" s="47"/>
      <c r="CL796" s="47"/>
      <c r="CM796" s="47"/>
      <c r="CN796" s="47"/>
      <c r="CO796" s="47"/>
      <c r="CP796" s="47"/>
      <c r="CQ796" s="47"/>
      <c r="CR796" s="47"/>
      <c r="CS796" s="47"/>
      <c r="CT796" s="47"/>
      <c r="CU796" s="47"/>
      <c r="CV796" s="47"/>
      <c r="CW796" s="47"/>
      <c r="CX796" s="47"/>
      <c r="CY796" s="47"/>
      <c r="CZ796" s="47"/>
      <c r="DA796" s="47"/>
      <c r="DB796" s="47"/>
      <c r="DC796" s="47"/>
      <c r="DD796" s="47"/>
      <c r="DE796" s="47"/>
      <c r="DF796" s="47"/>
      <c r="DG796" s="47"/>
      <c r="DH796" s="47"/>
      <c r="DI796" s="47"/>
      <c r="DJ796" s="47"/>
      <c r="DK796" s="47"/>
      <c r="DL796" s="47"/>
      <c r="DM796" s="47"/>
      <c r="DN796" s="47"/>
      <c r="DO796" s="47"/>
      <c r="DP796" s="47"/>
      <c r="DQ796" s="47"/>
      <c r="DR796" s="47"/>
      <c r="DS796" s="47"/>
      <c r="DT796" s="47"/>
      <c r="DU796" s="47"/>
      <c r="DV796" s="47"/>
      <c r="DW796" s="47"/>
      <c r="DX796" s="47"/>
      <c r="DY796" s="47"/>
      <c r="DZ796" s="47"/>
      <c r="EA796" s="47"/>
      <c r="EB796" s="47"/>
      <c r="EC796" s="47"/>
      <c r="ED796" s="47"/>
      <c r="EE796" s="47"/>
      <c r="EF796" s="47"/>
      <c r="EG796" s="47"/>
      <c r="EH796" s="47"/>
      <c r="EI796" s="47"/>
      <c r="EJ796" s="47"/>
      <c r="EK796" s="47"/>
      <c r="EL796" s="47"/>
      <c r="EM796" s="47"/>
      <c r="EN796" s="47"/>
      <c r="EO796" s="47"/>
      <c r="EP796" s="47"/>
      <c r="EQ796" s="47"/>
      <c r="ER796" s="47"/>
      <c r="ES796" s="47"/>
      <c r="ET796" s="47"/>
      <c r="EU796" s="47"/>
      <c r="EV796" s="47"/>
      <c r="EW796" s="47"/>
      <c r="EX796" s="47"/>
      <c r="EY796" s="47"/>
      <c r="EZ796" s="47"/>
      <c r="FA796" s="47"/>
      <c r="FB796" s="47"/>
      <c r="FC796" s="47"/>
      <c r="FD796" s="47"/>
      <c r="FE796" s="47"/>
      <c r="FF796" s="47"/>
      <c r="FG796" s="47"/>
      <c r="FH796" s="47"/>
      <c r="FI796" s="47"/>
      <c r="FJ796" s="47"/>
      <c r="FK796" s="47"/>
      <c r="FL796" s="47"/>
      <c r="FM796" s="47"/>
      <c r="FN796" s="47"/>
      <c r="FO796" s="47"/>
      <c r="FP796" s="47"/>
      <c r="FQ796" s="47"/>
      <c r="FR796" s="47"/>
      <c r="FS796" s="47"/>
      <c r="FT796" s="47"/>
    </row>
    <row r="797" spans="1:176" ht="15" customHeight="1">
      <c r="A797" s="47">
        <v>794</v>
      </c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  <c r="BX797" s="47"/>
      <c r="BY797" s="47"/>
      <c r="BZ797" s="47"/>
      <c r="CA797" s="47"/>
      <c r="CB797" s="47"/>
      <c r="CC797" s="47"/>
      <c r="CD797" s="47"/>
      <c r="CE797" s="47"/>
      <c r="CF797" s="47"/>
      <c r="CG797" s="47"/>
      <c r="CH797" s="47"/>
      <c r="CI797" s="47"/>
      <c r="CJ797" s="47"/>
      <c r="CK797" s="47"/>
      <c r="CL797" s="47"/>
      <c r="CM797" s="47"/>
      <c r="CN797" s="47"/>
      <c r="CO797" s="47"/>
      <c r="CP797" s="47"/>
      <c r="CQ797" s="47"/>
      <c r="CR797" s="47"/>
      <c r="CS797" s="47"/>
      <c r="CT797" s="47"/>
      <c r="CU797" s="47"/>
      <c r="CV797" s="47"/>
      <c r="CW797" s="47"/>
      <c r="CX797" s="47"/>
      <c r="CY797" s="47"/>
      <c r="CZ797" s="47"/>
      <c r="DA797" s="47"/>
      <c r="DB797" s="47"/>
      <c r="DC797" s="47"/>
      <c r="DD797" s="47"/>
      <c r="DE797" s="47"/>
      <c r="DF797" s="47"/>
      <c r="DG797" s="47"/>
      <c r="DH797" s="47"/>
      <c r="DI797" s="47"/>
      <c r="DJ797" s="47"/>
      <c r="DK797" s="47"/>
      <c r="DL797" s="47"/>
      <c r="DM797" s="47"/>
      <c r="DN797" s="47"/>
      <c r="DO797" s="47"/>
      <c r="DP797" s="47"/>
      <c r="DQ797" s="47"/>
      <c r="DR797" s="47"/>
      <c r="DS797" s="47"/>
      <c r="DT797" s="47"/>
      <c r="DU797" s="47"/>
      <c r="DV797" s="47"/>
      <c r="DW797" s="47"/>
      <c r="DX797" s="47"/>
      <c r="DY797" s="47"/>
      <c r="DZ797" s="47"/>
      <c r="EA797" s="47"/>
      <c r="EB797" s="47"/>
      <c r="EC797" s="47"/>
      <c r="ED797" s="47"/>
      <c r="EE797" s="47"/>
      <c r="EF797" s="47"/>
      <c r="EG797" s="47"/>
      <c r="EH797" s="47"/>
      <c r="EI797" s="47"/>
      <c r="EJ797" s="47"/>
      <c r="EK797" s="47"/>
      <c r="EL797" s="47"/>
      <c r="EM797" s="47"/>
      <c r="EN797" s="47"/>
      <c r="EO797" s="47"/>
      <c r="EP797" s="47"/>
      <c r="EQ797" s="47"/>
      <c r="ER797" s="47"/>
      <c r="ES797" s="47"/>
      <c r="ET797" s="47"/>
      <c r="EU797" s="47"/>
      <c r="EV797" s="47"/>
      <c r="EW797" s="47"/>
      <c r="EX797" s="47"/>
      <c r="EY797" s="47"/>
      <c r="EZ797" s="47"/>
      <c r="FA797" s="47"/>
      <c r="FB797" s="47"/>
      <c r="FC797" s="47"/>
      <c r="FD797" s="47"/>
      <c r="FE797" s="47"/>
      <c r="FF797" s="47"/>
      <c r="FG797" s="47"/>
      <c r="FH797" s="47"/>
      <c r="FI797" s="47"/>
      <c r="FJ797" s="47"/>
      <c r="FK797" s="47"/>
      <c r="FL797" s="47"/>
      <c r="FM797" s="47"/>
      <c r="FN797" s="47"/>
      <c r="FO797" s="47"/>
      <c r="FP797" s="47"/>
      <c r="FQ797" s="47"/>
      <c r="FR797" s="47"/>
      <c r="FS797" s="47"/>
      <c r="FT797" s="47"/>
    </row>
    <row r="798" spans="1:176" ht="15" customHeight="1">
      <c r="A798" s="47">
        <v>795</v>
      </c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7"/>
      <c r="BX798" s="47"/>
      <c r="BY798" s="47"/>
      <c r="BZ798" s="47"/>
      <c r="CA798" s="47"/>
      <c r="CB798" s="47"/>
      <c r="CC798" s="47"/>
      <c r="CD798" s="47"/>
      <c r="CE798" s="47"/>
      <c r="CF798" s="47"/>
      <c r="CG798" s="47"/>
      <c r="CH798" s="47"/>
      <c r="CI798" s="47"/>
      <c r="CJ798" s="47"/>
      <c r="CK798" s="47"/>
      <c r="CL798" s="47"/>
      <c r="CM798" s="47"/>
      <c r="CN798" s="47"/>
      <c r="CO798" s="47"/>
      <c r="CP798" s="47"/>
      <c r="CQ798" s="47"/>
      <c r="CR798" s="47"/>
      <c r="CS798" s="47"/>
      <c r="CT798" s="47"/>
      <c r="CU798" s="47"/>
      <c r="CV798" s="47"/>
      <c r="CW798" s="47"/>
      <c r="CX798" s="47"/>
      <c r="CY798" s="47"/>
      <c r="CZ798" s="47"/>
      <c r="DA798" s="47"/>
      <c r="DB798" s="47"/>
      <c r="DC798" s="47"/>
      <c r="DD798" s="47"/>
      <c r="DE798" s="47"/>
      <c r="DF798" s="47"/>
      <c r="DG798" s="47"/>
      <c r="DH798" s="47"/>
      <c r="DI798" s="47"/>
      <c r="DJ798" s="47"/>
      <c r="DK798" s="47"/>
      <c r="DL798" s="47"/>
      <c r="DM798" s="47"/>
      <c r="DN798" s="47"/>
      <c r="DO798" s="47"/>
      <c r="DP798" s="47"/>
      <c r="DQ798" s="47"/>
      <c r="DR798" s="47"/>
      <c r="DS798" s="47"/>
      <c r="DT798" s="47"/>
      <c r="DU798" s="47"/>
      <c r="DV798" s="47"/>
      <c r="DW798" s="47"/>
      <c r="DX798" s="47"/>
      <c r="DY798" s="47"/>
      <c r="DZ798" s="47"/>
      <c r="EA798" s="47"/>
      <c r="EB798" s="47"/>
      <c r="EC798" s="47"/>
      <c r="ED798" s="47"/>
      <c r="EE798" s="47"/>
      <c r="EF798" s="47"/>
      <c r="EG798" s="47"/>
      <c r="EH798" s="47"/>
      <c r="EI798" s="47"/>
      <c r="EJ798" s="47"/>
      <c r="EK798" s="47"/>
      <c r="EL798" s="47"/>
      <c r="EM798" s="47"/>
      <c r="EN798" s="47"/>
      <c r="EO798" s="47"/>
      <c r="EP798" s="47"/>
      <c r="EQ798" s="47"/>
      <c r="ER798" s="47"/>
      <c r="ES798" s="47"/>
      <c r="ET798" s="47"/>
      <c r="EU798" s="47"/>
      <c r="EV798" s="47"/>
      <c r="EW798" s="47"/>
      <c r="EX798" s="47"/>
      <c r="EY798" s="47"/>
      <c r="EZ798" s="47"/>
      <c r="FA798" s="47"/>
      <c r="FB798" s="47"/>
      <c r="FC798" s="47"/>
      <c r="FD798" s="47"/>
      <c r="FE798" s="47"/>
      <c r="FF798" s="47"/>
      <c r="FG798" s="47"/>
      <c r="FH798" s="47"/>
      <c r="FI798" s="47"/>
      <c r="FJ798" s="47"/>
      <c r="FK798" s="47"/>
      <c r="FL798" s="47"/>
      <c r="FM798" s="47"/>
      <c r="FN798" s="47"/>
      <c r="FO798" s="47"/>
      <c r="FP798" s="47"/>
      <c r="FQ798" s="47"/>
      <c r="FR798" s="47"/>
      <c r="FS798" s="47"/>
      <c r="FT798" s="47"/>
    </row>
    <row r="799" spans="1:176" ht="15" customHeight="1">
      <c r="A799" s="47">
        <v>796</v>
      </c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7"/>
      <c r="BX799" s="47"/>
      <c r="BY799" s="47"/>
      <c r="BZ799" s="47"/>
      <c r="CA799" s="47"/>
      <c r="CB799" s="47"/>
      <c r="CC799" s="47"/>
      <c r="CD799" s="47"/>
      <c r="CE799" s="47"/>
      <c r="CF799" s="47"/>
      <c r="CG799" s="47"/>
      <c r="CH799" s="47"/>
      <c r="CI799" s="47"/>
      <c r="CJ799" s="47"/>
      <c r="CK799" s="47"/>
      <c r="CL799" s="47"/>
      <c r="CM799" s="47"/>
      <c r="CN799" s="47"/>
      <c r="CO799" s="47"/>
      <c r="CP799" s="47"/>
      <c r="CQ799" s="47"/>
      <c r="CR799" s="47"/>
      <c r="CS799" s="47"/>
      <c r="CT799" s="47"/>
      <c r="CU799" s="47"/>
      <c r="CV799" s="47"/>
      <c r="CW799" s="47"/>
      <c r="CX799" s="47"/>
      <c r="CY799" s="47"/>
      <c r="CZ799" s="47"/>
      <c r="DA799" s="47"/>
      <c r="DB799" s="47"/>
      <c r="DC799" s="47"/>
      <c r="DD799" s="47"/>
      <c r="DE799" s="47"/>
      <c r="DF799" s="47"/>
      <c r="DG799" s="47"/>
      <c r="DH799" s="47"/>
      <c r="DI799" s="47"/>
      <c r="DJ799" s="47"/>
      <c r="DK799" s="47"/>
      <c r="DL799" s="47"/>
      <c r="DM799" s="47"/>
      <c r="DN799" s="47"/>
      <c r="DO799" s="47"/>
      <c r="DP799" s="47"/>
      <c r="DQ799" s="47"/>
      <c r="DR799" s="47"/>
      <c r="DS799" s="47"/>
      <c r="DT799" s="47"/>
      <c r="DU799" s="47"/>
      <c r="DV799" s="47"/>
      <c r="DW799" s="47"/>
      <c r="DX799" s="47"/>
      <c r="DY799" s="47"/>
      <c r="DZ799" s="47"/>
      <c r="EA799" s="47"/>
      <c r="EB799" s="47"/>
      <c r="EC799" s="47"/>
      <c r="ED799" s="47"/>
      <c r="EE799" s="47"/>
      <c r="EF799" s="47"/>
      <c r="EG799" s="47"/>
      <c r="EH799" s="47"/>
      <c r="EI799" s="47"/>
      <c r="EJ799" s="47"/>
      <c r="EK799" s="47"/>
      <c r="EL799" s="47"/>
      <c r="EM799" s="47"/>
      <c r="EN799" s="47"/>
      <c r="EO799" s="47"/>
      <c r="EP799" s="47"/>
      <c r="EQ799" s="47"/>
      <c r="ER799" s="47"/>
      <c r="ES799" s="47"/>
      <c r="ET799" s="47"/>
      <c r="EU799" s="47"/>
      <c r="EV799" s="47"/>
      <c r="EW799" s="47"/>
      <c r="EX799" s="47"/>
      <c r="EY799" s="47"/>
      <c r="EZ799" s="47"/>
      <c r="FA799" s="47"/>
      <c r="FB799" s="47"/>
      <c r="FC799" s="47"/>
      <c r="FD799" s="47"/>
      <c r="FE799" s="47"/>
      <c r="FF799" s="47"/>
      <c r="FG799" s="47"/>
      <c r="FH799" s="47"/>
      <c r="FI799" s="47"/>
      <c r="FJ799" s="47"/>
      <c r="FK799" s="47"/>
      <c r="FL799" s="47"/>
      <c r="FM799" s="47"/>
      <c r="FN799" s="47"/>
      <c r="FO799" s="47"/>
      <c r="FP799" s="47"/>
      <c r="FQ799" s="47"/>
      <c r="FR799" s="47"/>
      <c r="FS799" s="47"/>
      <c r="FT799" s="47"/>
    </row>
    <row r="800" spans="1:176" ht="15" customHeight="1">
      <c r="A800" s="47">
        <v>797</v>
      </c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7"/>
      <c r="BX800" s="47"/>
      <c r="BY800" s="47"/>
      <c r="BZ800" s="47"/>
      <c r="CA800" s="47"/>
      <c r="CB800" s="47"/>
      <c r="CC800" s="47"/>
      <c r="CD800" s="47"/>
      <c r="CE800" s="47"/>
      <c r="CF800" s="47"/>
      <c r="CG800" s="47"/>
      <c r="CH800" s="47"/>
      <c r="CI800" s="47"/>
      <c r="CJ800" s="47"/>
      <c r="CK800" s="47"/>
      <c r="CL800" s="47"/>
      <c r="CM800" s="47"/>
      <c r="CN800" s="47"/>
      <c r="CO800" s="47"/>
      <c r="CP800" s="47"/>
      <c r="CQ800" s="47"/>
      <c r="CR800" s="47"/>
      <c r="CS800" s="47"/>
      <c r="CT800" s="47"/>
      <c r="CU800" s="47"/>
      <c r="CV800" s="47"/>
      <c r="CW800" s="47"/>
      <c r="CX800" s="47"/>
      <c r="CY800" s="47"/>
      <c r="CZ800" s="47"/>
      <c r="DA800" s="47"/>
      <c r="DB800" s="47"/>
      <c r="DC800" s="47"/>
      <c r="DD800" s="47"/>
      <c r="DE800" s="47"/>
      <c r="DF800" s="47"/>
      <c r="DG800" s="47"/>
      <c r="DH800" s="47"/>
      <c r="DI800" s="47"/>
      <c r="DJ800" s="47"/>
      <c r="DK800" s="47"/>
      <c r="DL800" s="47"/>
      <c r="DM800" s="47"/>
      <c r="DN800" s="47"/>
      <c r="DO800" s="47"/>
      <c r="DP800" s="47"/>
      <c r="DQ800" s="47"/>
      <c r="DR800" s="47"/>
      <c r="DS800" s="47"/>
      <c r="DT800" s="47"/>
      <c r="DU800" s="47"/>
      <c r="DV800" s="47"/>
      <c r="DW800" s="47"/>
      <c r="DX800" s="47"/>
      <c r="DY800" s="47"/>
      <c r="DZ800" s="47"/>
      <c r="EA800" s="47"/>
      <c r="EB800" s="47"/>
      <c r="EC800" s="47"/>
      <c r="ED800" s="47"/>
      <c r="EE800" s="47"/>
      <c r="EF800" s="47"/>
      <c r="EG800" s="47"/>
      <c r="EH800" s="47"/>
      <c r="EI800" s="47"/>
      <c r="EJ800" s="47"/>
      <c r="EK800" s="47"/>
      <c r="EL800" s="47"/>
      <c r="EM800" s="47"/>
      <c r="EN800" s="47"/>
      <c r="EO800" s="47"/>
      <c r="EP800" s="47"/>
      <c r="EQ800" s="47"/>
      <c r="ER800" s="47"/>
      <c r="ES800" s="47"/>
      <c r="ET800" s="47"/>
      <c r="EU800" s="47"/>
      <c r="EV800" s="47"/>
      <c r="EW800" s="47"/>
      <c r="EX800" s="47"/>
      <c r="EY800" s="47"/>
      <c r="EZ800" s="47"/>
      <c r="FA800" s="47"/>
      <c r="FB800" s="47"/>
      <c r="FC800" s="47"/>
      <c r="FD800" s="47"/>
      <c r="FE800" s="47"/>
      <c r="FF800" s="47"/>
      <c r="FG800" s="47"/>
      <c r="FH800" s="47"/>
      <c r="FI800" s="47"/>
      <c r="FJ800" s="47"/>
      <c r="FK800" s="47"/>
      <c r="FL800" s="47"/>
      <c r="FM800" s="47"/>
      <c r="FN800" s="47"/>
      <c r="FO800" s="47"/>
      <c r="FP800" s="47"/>
      <c r="FQ800" s="47"/>
      <c r="FR800" s="47"/>
      <c r="FS800" s="47"/>
      <c r="FT800" s="47"/>
    </row>
    <row r="801" spans="1:176" ht="15" customHeight="1">
      <c r="A801" s="47">
        <v>798</v>
      </c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7"/>
      <c r="BX801" s="47"/>
      <c r="BY801" s="47"/>
      <c r="BZ801" s="47"/>
      <c r="CA801" s="47"/>
      <c r="CB801" s="47"/>
      <c r="CC801" s="47"/>
      <c r="CD801" s="47"/>
      <c r="CE801" s="47"/>
      <c r="CF801" s="47"/>
      <c r="CG801" s="47"/>
      <c r="CH801" s="47"/>
      <c r="CI801" s="47"/>
      <c r="CJ801" s="47"/>
      <c r="CK801" s="47"/>
      <c r="CL801" s="47"/>
      <c r="CM801" s="47"/>
      <c r="CN801" s="47"/>
      <c r="CO801" s="47"/>
      <c r="CP801" s="47"/>
      <c r="CQ801" s="47"/>
      <c r="CR801" s="47"/>
      <c r="CS801" s="47"/>
      <c r="CT801" s="47"/>
      <c r="CU801" s="47"/>
      <c r="CV801" s="47"/>
      <c r="CW801" s="47"/>
      <c r="CX801" s="47"/>
      <c r="CY801" s="47"/>
      <c r="CZ801" s="47"/>
      <c r="DA801" s="47"/>
      <c r="DB801" s="47"/>
      <c r="DC801" s="47"/>
      <c r="DD801" s="47"/>
      <c r="DE801" s="47"/>
      <c r="DF801" s="47"/>
      <c r="DG801" s="47"/>
      <c r="DH801" s="47"/>
      <c r="DI801" s="47"/>
      <c r="DJ801" s="47"/>
      <c r="DK801" s="47"/>
      <c r="DL801" s="47"/>
      <c r="DM801" s="47"/>
      <c r="DN801" s="47"/>
      <c r="DO801" s="47"/>
      <c r="DP801" s="47"/>
      <c r="DQ801" s="47"/>
      <c r="DR801" s="47"/>
      <c r="DS801" s="47"/>
      <c r="DT801" s="47"/>
      <c r="DU801" s="47"/>
      <c r="DV801" s="47"/>
      <c r="DW801" s="47"/>
      <c r="DX801" s="47"/>
      <c r="DY801" s="47"/>
      <c r="DZ801" s="47"/>
      <c r="EA801" s="47"/>
      <c r="EB801" s="47"/>
      <c r="EC801" s="47"/>
      <c r="ED801" s="47"/>
      <c r="EE801" s="47"/>
      <c r="EF801" s="47"/>
      <c r="EG801" s="47"/>
      <c r="EH801" s="47"/>
      <c r="EI801" s="47"/>
      <c r="EJ801" s="47"/>
      <c r="EK801" s="47"/>
      <c r="EL801" s="47"/>
      <c r="EM801" s="47"/>
      <c r="EN801" s="47"/>
      <c r="EO801" s="47"/>
      <c r="EP801" s="47"/>
      <c r="EQ801" s="47"/>
      <c r="ER801" s="47"/>
      <c r="ES801" s="47"/>
      <c r="ET801" s="47"/>
      <c r="EU801" s="47"/>
      <c r="EV801" s="47"/>
      <c r="EW801" s="47"/>
      <c r="EX801" s="47"/>
      <c r="EY801" s="47"/>
      <c r="EZ801" s="47"/>
      <c r="FA801" s="47"/>
      <c r="FB801" s="47"/>
      <c r="FC801" s="47"/>
      <c r="FD801" s="47"/>
      <c r="FE801" s="47"/>
      <c r="FF801" s="47"/>
      <c r="FG801" s="47"/>
      <c r="FH801" s="47"/>
      <c r="FI801" s="47"/>
      <c r="FJ801" s="47"/>
      <c r="FK801" s="47"/>
      <c r="FL801" s="47"/>
      <c r="FM801" s="47"/>
      <c r="FN801" s="47"/>
      <c r="FO801" s="47"/>
      <c r="FP801" s="47"/>
      <c r="FQ801" s="47"/>
      <c r="FR801" s="47"/>
      <c r="FS801" s="47"/>
      <c r="FT801" s="47"/>
    </row>
    <row r="802" spans="1:176" ht="15" customHeight="1">
      <c r="A802" s="47">
        <v>799</v>
      </c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7"/>
      <c r="BX802" s="47"/>
      <c r="BY802" s="47"/>
      <c r="BZ802" s="47"/>
      <c r="CA802" s="47"/>
      <c r="CB802" s="47"/>
      <c r="CC802" s="47"/>
      <c r="CD802" s="47"/>
      <c r="CE802" s="47"/>
      <c r="CF802" s="47"/>
      <c r="CG802" s="47"/>
      <c r="CH802" s="47"/>
      <c r="CI802" s="47"/>
      <c r="CJ802" s="47"/>
      <c r="CK802" s="47"/>
      <c r="CL802" s="47"/>
      <c r="CM802" s="47"/>
      <c r="CN802" s="47"/>
      <c r="CO802" s="47"/>
      <c r="CP802" s="47"/>
      <c r="CQ802" s="47"/>
      <c r="CR802" s="47"/>
      <c r="CS802" s="47"/>
      <c r="CT802" s="47"/>
      <c r="CU802" s="47"/>
      <c r="CV802" s="47"/>
      <c r="CW802" s="47"/>
      <c r="CX802" s="47"/>
      <c r="CY802" s="47"/>
      <c r="CZ802" s="47"/>
      <c r="DA802" s="47"/>
      <c r="DB802" s="47"/>
      <c r="DC802" s="47"/>
      <c r="DD802" s="47"/>
      <c r="DE802" s="47"/>
      <c r="DF802" s="47"/>
      <c r="DG802" s="47"/>
      <c r="DH802" s="47"/>
      <c r="DI802" s="47"/>
      <c r="DJ802" s="47"/>
      <c r="DK802" s="47"/>
      <c r="DL802" s="47"/>
      <c r="DM802" s="47"/>
      <c r="DN802" s="47"/>
      <c r="DO802" s="47"/>
      <c r="DP802" s="47"/>
      <c r="DQ802" s="47"/>
      <c r="DR802" s="47"/>
      <c r="DS802" s="47"/>
      <c r="DT802" s="47"/>
      <c r="DU802" s="47"/>
      <c r="DV802" s="47"/>
      <c r="DW802" s="47"/>
      <c r="DX802" s="47"/>
      <c r="DY802" s="47"/>
      <c r="DZ802" s="47"/>
      <c r="EA802" s="47"/>
      <c r="EB802" s="47"/>
      <c r="EC802" s="47"/>
      <c r="ED802" s="47"/>
      <c r="EE802" s="47"/>
      <c r="EF802" s="47"/>
      <c r="EG802" s="47"/>
      <c r="EH802" s="47"/>
      <c r="EI802" s="47"/>
      <c r="EJ802" s="47"/>
      <c r="EK802" s="47"/>
      <c r="EL802" s="47"/>
      <c r="EM802" s="47"/>
      <c r="EN802" s="47"/>
      <c r="EO802" s="47"/>
      <c r="EP802" s="47"/>
      <c r="EQ802" s="47"/>
      <c r="ER802" s="47"/>
      <c r="ES802" s="47"/>
      <c r="ET802" s="47"/>
      <c r="EU802" s="47"/>
      <c r="EV802" s="47"/>
      <c r="EW802" s="47"/>
      <c r="EX802" s="47"/>
      <c r="EY802" s="47"/>
      <c r="EZ802" s="47"/>
      <c r="FA802" s="47"/>
      <c r="FB802" s="47"/>
      <c r="FC802" s="47"/>
      <c r="FD802" s="47"/>
      <c r="FE802" s="47"/>
      <c r="FF802" s="47"/>
      <c r="FG802" s="47"/>
      <c r="FH802" s="47"/>
      <c r="FI802" s="47"/>
      <c r="FJ802" s="47"/>
      <c r="FK802" s="47"/>
      <c r="FL802" s="47"/>
      <c r="FM802" s="47"/>
      <c r="FN802" s="47"/>
      <c r="FO802" s="47"/>
      <c r="FP802" s="47"/>
      <c r="FQ802" s="47"/>
      <c r="FR802" s="47"/>
      <c r="FS802" s="47"/>
      <c r="FT802" s="47"/>
    </row>
    <row r="803" spans="1:176" ht="15" customHeight="1">
      <c r="A803" s="47">
        <v>800</v>
      </c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7"/>
      <c r="BX803" s="47"/>
      <c r="BY803" s="47"/>
      <c r="BZ803" s="47"/>
      <c r="CA803" s="47"/>
      <c r="CB803" s="47"/>
      <c r="CC803" s="47"/>
      <c r="CD803" s="47"/>
      <c r="CE803" s="47"/>
      <c r="CF803" s="47"/>
      <c r="CG803" s="47"/>
      <c r="CH803" s="47"/>
      <c r="CI803" s="47"/>
      <c r="CJ803" s="47"/>
      <c r="CK803" s="47"/>
      <c r="CL803" s="47"/>
      <c r="CM803" s="47"/>
      <c r="CN803" s="47"/>
      <c r="CO803" s="47"/>
      <c r="CP803" s="47"/>
      <c r="CQ803" s="47"/>
      <c r="CR803" s="47"/>
      <c r="CS803" s="47"/>
      <c r="CT803" s="47"/>
      <c r="CU803" s="47"/>
      <c r="CV803" s="47"/>
      <c r="CW803" s="47"/>
      <c r="CX803" s="47"/>
      <c r="CY803" s="47"/>
      <c r="CZ803" s="47"/>
      <c r="DA803" s="47"/>
      <c r="DB803" s="47"/>
      <c r="DC803" s="47"/>
      <c r="DD803" s="47"/>
      <c r="DE803" s="47"/>
      <c r="DF803" s="47"/>
      <c r="DG803" s="47"/>
      <c r="DH803" s="47"/>
      <c r="DI803" s="47"/>
      <c r="DJ803" s="47"/>
      <c r="DK803" s="47"/>
      <c r="DL803" s="47"/>
      <c r="DM803" s="47"/>
      <c r="DN803" s="47"/>
      <c r="DO803" s="47"/>
      <c r="DP803" s="47"/>
      <c r="DQ803" s="47"/>
      <c r="DR803" s="47"/>
      <c r="DS803" s="47"/>
      <c r="DT803" s="47"/>
      <c r="DU803" s="47"/>
      <c r="DV803" s="47"/>
      <c r="DW803" s="47"/>
      <c r="DX803" s="47"/>
      <c r="DY803" s="47"/>
      <c r="DZ803" s="47"/>
      <c r="EA803" s="47"/>
      <c r="EB803" s="47"/>
      <c r="EC803" s="47"/>
      <c r="ED803" s="47"/>
      <c r="EE803" s="47"/>
      <c r="EF803" s="47"/>
      <c r="EG803" s="47"/>
      <c r="EH803" s="47"/>
      <c r="EI803" s="47"/>
      <c r="EJ803" s="47"/>
      <c r="EK803" s="47"/>
      <c r="EL803" s="47"/>
      <c r="EM803" s="47"/>
      <c r="EN803" s="47"/>
      <c r="EO803" s="47"/>
      <c r="EP803" s="47"/>
      <c r="EQ803" s="47"/>
      <c r="ER803" s="47"/>
      <c r="ES803" s="47"/>
      <c r="ET803" s="47"/>
      <c r="EU803" s="47"/>
      <c r="EV803" s="47"/>
      <c r="EW803" s="47"/>
      <c r="EX803" s="47"/>
      <c r="EY803" s="47"/>
      <c r="EZ803" s="47"/>
      <c r="FA803" s="47"/>
      <c r="FB803" s="47"/>
      <c r="FC803" s="47"/>
      <c r="FD803" s="47"/>
      <c r="FE803" s="47"/>
      <c r="FF803" s="47"/>
      <c r="FG803" s="47"/>
      <c r="FH803" s="47"/>
      <c r="FI803" s="47"/>
      <c r="FJ803" s="47"/>
      <c r="FK803" s="47"/>
      <c r="FL803" s="47"/>
      <c r="FM803" s="47"/>
      <c r="FN803" s="47"/>
      <c r="FO803" s="47"/>
      <c r="FP803" s="47"/>
      <c r="FQ803" s="47"/>
      <c r="FR803" s="47"/>
      <c r="FS803" s="47"/>
      <c r="FT803" s="47"/>
    </row>
    <row r="804" spans="1:176" ht="15" customHeight="1">
      <c r="A804" s="47">
        <v>801</v>
      </c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7"/>
      <c r="BX804" s="47"/>
      <c r="BY804" s="47"/>
      <c r="BZ804" s="47"/>
      <c r="CA804" s="47"/>
      <c r="CB804" s="47"/>
      <c r="CC804" s="47"/>
      <c r="CD804" s="47"/>
      <c r="CE804" s="47"/>
      <c r="CF804" s="47"/>
      <c r="CG804" s="47"/>
      <c r="CH804" s="47"/>
      <c r="CI804" s="47"/>
      <c r="CJ804" s="47"/>
      <c r="CK804" s="47"/>
      <c r="CL804" s="47"/>
      <c r="CM804" s="47"/>
      <c r="CN804" s="47"/>
      <c r="CO804" s="47"/>
      <c r="CP804" s="47"/>
      <c r="CQ804" s="47"/>
      <c r="CR804" s="47"/>
      <c r="CS804" s="47"/>
      <c r="CT804" s="47"/>
      <c r="CU804" s="47"/>
      <c r="CV804" s="47"/>
      <c r="CW804" s="47"/>
      <c r="CX804" s="47"/>
      <c r="CY804" s="47"/>
      <c r="CZ804" s="47"/>
      <c r="DA804" s="47"/>
      <c r="DB804" s="47"/>
      <c r="DC804" s="47"/>
      <c r="DD804" s="47"/>
      <c r="DE804" s="47"/>
      <c r="DF804" s="47"/>
      <c r="DG804" s="47"/>
      <c r="DH804" s="47"/>
      <c r="DI804" s="47"/>
      <c r="DJ804" s="47"/>
      <c r="DK804" s="47"/>
      <c r="DL804" s="47"/>
      <c r="DM804" s="47"/>
      <c r="DN804" s="47"/>
      <c r="DO804" s="47"/>
      <c r="DP804" s="47"/>
      <c r="DQ804" s="47"/>
      <c r="DR804" s="47"/>
      <c r="DS804" s="47"/>
      <c r="DT804" s="47"/>
      <c r="DU804" s="47"/>
      <c r="DV804" s="47"/>
      <c r="DW804" s="47"/>
      <c r="DX804" s="47"/>
      <c r="DY804" s="47"/>
      <c r="DZ804" s="47"/>
      <c r="EA804" s="47"/>
      <c r="EB804" s="47"/>
      <c r="EC804" s="47"/>
      <c r="ED804" s="47"/>
      <c r="EE804" s="47"/>
      <c r="EF804" s="47"/>
      <c r="EG804" s="47"/>
      <c r="EH804" s="47"/>
      <c r="EI804" s="47"/>
      <c r="EJ804" s="47"/>
      <c r="EK804" s="47"/>
      <c r="EL804" s="47"/>
      <c r="EM804" s="47"/>
      <c r="EN804" s="47"/>
      <c r="EO804" s="47"/>
      <c r="EP804" s="47"/>
      <c r="EQ804" s="47"/>
      <c r="ER804" s="47"/>
      <c r="ES804" s="47"/>
      <c r="ET804" s="47"/>
      <c r="EU804" s="47"/>
      <c r="EV804" s="47"/>
      <c r="EW804" s="47"/>
      <c r="EX804" s="47"/>
      <c r="EY804" s="47"/>
      <c r="EZ804" s="47"/>
      <c r="FA804" s="47"/>
      <c r="FB804" s="47"/>
      <c r="FC804" s="47"/>
      <c r="FD804" s="47"/>
      <c r="FE804" s="47"/>
      <c r="FF804" s="47"/>
      <c r="FG804" s="47"/>
      <c r="FH804" s="47"/>
      <c r="FI804" s="47"/>
      <c r="FJ804" s="47"/>
      <c r="FK804" s="47"/>
      <c r="FL804" s="47"/>
      <c r="FM804" s="47"/>
      <c r="FN804" s="47"/>
      <c r="FO804" s="47"/>
      <c r="FP804" s="47"/>
      <c r="FQ804" s="47"/>
      <c r="FR804" s="47"/>
      <c r="FS804" s="47"/>
      <c r="FT804" s="47"/>
    </row>
    <row r="805" spans="1:176" ht="15" customHeight="1">
      <c r="A805" s="47">
        <v>802</v>
      </c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7"/>
      <c r="BX805" s="47"/>
      <c r="BY805" s="47"/>
      <c r="BZ805" s="47"/>
      <c r="CA805" s="47"/>
      <c r="CB805" s="47"/>
      <c r="CC805" s="47"/>
      <c r="CD805" s="47"/>
      <c r="CE805" s="47"/>
      <c r="CF805" s="47"/>
      <c r="CG805" s="47"/>
      <c r="CH805" s="47"/>
      <c r="CI805" s="47"/>
      <c r="CJ805" s="47"/>
      <c r="CK805" s="47"/>
      <c r="CL805" s="47"/>
      <c r="CM805" s="47"/>
      <c r="CN805" s="47"/>
      <c r="CO805" s="47"/>
      <c r="CP805" s="47"/>
      <c r="CQ805" s="47"/>
      <c r="CR805" s="47"/>
      <c r="CS805" s="47"/>
      <c r="CT805" s="47"/>
      <c r="CU805" s="47"/>
      <c r="CV805" s="47"/>
      <c r="CW805" s="47"/>
      <c r="CX805" s="47"/>
      <c r="CY805" s="47"/>
      <c r="CZ805" s="47"/>
      <c r="DA805" s="47"/>
      <c r="DB805" s="47"/>
      <c r="DC805" s="47"/>
      <c r="DD805" s="47"/>
      <c r="DE805" s="47"/>
      <c r="DF805" s="47"/>
      <c r="DG805" s="47"/>
      <c r="DH805" s="47"/>
      <c r="DI805" s="47"/>
      <c r="DJ805" s="47"/>
      <c r="DK805" s="47"/>
      <c r="DL805" s="47"/>
      <c r="DM805" s="47"/>
      <c r="DN805" s="47"/>
      <c r="DO805" s="47"/>
      <c r="DP805" s="47"/>
      <c r="DQ805" s="47"/>
      <c r="DR805" s="47"/>
      <c r="DS805" s="47"/>
      <c r="DT805" s="47"/>
      <c r="DU805" s="47"/>
      <c r="DV805" s="47"/>
      <c r="DW805" s="47"/>
      <c r="DX805" s="47"/>
      <c r="DY805" s="47"/>
      <c r="DZ805" s="47"/>
      <c r="EA805" s="47"/>
      <c r="EB805" s="47"/>
      <c r="EC805" s="47"/>
      <c r="ED805" s="47"/>
      <c r="EE805" s="47"/>
      <c r="EF805" s="47"/>
      <c r="EG805" s="47"/>
      <c r="EH805" s="47"/>
      <c r="EI805" s="47"/>
      <c r="EJ805" s="47"/>
      <c r="EK805" s="47"/>
      <c r="EL805" s="47"/>
      <c r="EM805" s="47"/>
      <c r="EN805" s="47"/>
      <c r="EO805" s="47"/>
      <c r="EP805" s="47"/>
      <c r="EQ805" s="47"/>
      <c r="ER805" s="47"/>
      <c r="ES805" s="47"/>
      <c r="ET805" s="47"/>
      <c r="EU805" s="47"/>
      <c r="EV805" s="47"/>
      <c r="EW805" s="47"/>
      <c r="EX805" s="47"/>
      <c r="EY805" s="47"/>
      <c r="EZ805" s="47"/>
      <c r="FA805" s="47"/>
      <c r="FB805" s="47"/>
      <c r="FC805" s="47"/>
      <c r="FD805" s="47"/>
      <c r="FE805" s="47"/>
      <c r="FF805" s="47"/>
      <c r="FG805" s="47"/>
      <c r="FH805" s="47"/>
      <c r="FI805" s="47"/>
      <c r="FJ805" s="47"/>
      <c r="FK805" s="47"/>
      <c r="FL805" s="47"/>
      <c r="FM805" s="47"/>
      <c r="FN805" s="47"/>
      <c r="FO805" s="47"/>
      <c r="FP805" s="47"/>
      <c r="FQ805" s="47"/>
      <c r="FR805" s="47"/>
      <c r="FS805" s="47"/>
      <c r="FT805" s="47"/>
    </row>
    <row r="806" spans="1:176" ht="15" customHeight="1">
      <c r="A806" s="47">
        <v>803</v>
      </c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7"/>
      <c r="BX806" s="47"/>
      <c r="BY806" s="47"/>
      <c r="BZ806" s="47"/>
      <c r="CA806" s="47"/>
      <c r="CB806" s="47"/>
      <c r="CC806" s="47"/>
      <c r="CD806" s="47"/>
      <c r="CE806" s="47"/>
      <c r="CF806" s="47"/>
      <c r="CG806" s="47"/>
      <c r="CH806" s="47"/>
      <c r="CI806" s="47"/>
      <c r="CJ806" s="47"/>
      <c r="CK806" s="47"/>
      <c r="CL806" s="47"/>
      <c r="CM806" s="47"/>
      <c r="CN806" s="47"/>
      <c r="CO806" s="47"/>
      <c r="CP806" s="47"/>
      <c r="CQ806" s="47"/>
      <c r="CR806" s="47"/>
      <c r="CS806" s="47"/>
      <c r="CT806" s="47"/>
      <c r="CU806" s="47"/>
      <c r="CV806" s="47"/>
      <c r="CW806" s="47"/>
      <c r="CX806" s="47"/>
      <c r="CY806" s="47"/>
      <c r="CZ806" s="47"/>
      <c r="DA806" s="47"/>
      <c r="DB806" s="47"/>
      <c r="DC806" s="47"/>
      <c r="DD806" s="47"/>
      <c r="DE806" s="47"/>
      <c r="DF806" s="47"/>
      <c r="DG806" s="47"/>
      <c r="DH806" s="47"/>
      <c r="DI806" s="47"/>
      <c r="DJ806" s="47"/>
      <c r="DK806" s="47"/>
      <c r="DL806" s="47"/>
      <c r="DM806" s="47"/>
      <c r="DN806" s="47"/>
      <c r="DO806" s="47"/>
      <c r="DP806" s="47"/>
      <c r="DQ806" s="47"/>
      <c r="DR806" s="47"/>
      <c r="DS806" s="47"/>
      <c r="DT806" s="47"/>
      <c r="DU806" s="47"/>
      <c r="DV806" s="47"/>
      <c r="DW806" s="47"/>
      <c r="DX806" s="47"/>
      <c r="DY806" s="47"/>
      <c r="DZ806" s="47"/>
      <c r="EA806" s="47"/>
      <c r="EB806" s="47"/>
      <c r="EC806" s="47"/>
      <c r="ED806" s="47"/>
      <c r="EE806" s="47"/>
      <c r="EF806" s="47"/>
      <c r="EG806" s="47"/>
      <c r="EH806" s="47"/>
      <c r="EI806" s="47"/>
      <c r="EJ806" s="47"/>
      <c r="EK806" s="47"/>
      <c r="EL806" s="47"/>
      <c r="EM806" s="47"/>
      <c r="EN806" s="47"/>
      <c r="EO806" s="47"/>
      <c r="EP806" s="47"/>
      <c r="EQ806" s="47"/>
      <c r="ER806" s="47"/>
      <c r="ES806" s="47"/>
      <c r="ET806" s="47"/>
      <c r="EU806" s="47"/>
      <c r="EV806" s="47"/>
      <c r="EW806" s="47"/>
      <c r="EX806" s="47"/>
      <c r="EY806" s="47"/>
      <c r="EZ806" s="47"/>
      <c r="FA806" s="47"/>
      <c r="FB806" s="47"/>
      <c r="FC806" s="47"/>
      <c r="FD806" s="47"/>
      <c r="FE806" s="47"/>
      <c r="FF806" s="47"/>
      <c r="FG806" s="47"/>
      <c r="FH806" s="47"/>
      <c r="FI806" s="47"/>
      <c r="FJ806" s="47"/>
      <c r="FK806" s="47"/>
      <c r="FL806" s="47"/>
      <c r="FM806" s="47"/>
      <c r="FN806" s="47"/>
      <c r="FO806" s="47"/>
      <c r="FP806" s="47"/>
      <c r="FQ806" s="47"/>
      <c r="FR806" s="47"/>
      <c r="FS806" s="47"/>
      <c r="FT806" s="47"/>
    </row>
    <row r="807" spans="1:176" ht="15" customHeight="1">
      <c r="A807" s="47">
        <v>804</v>
      </c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7"/>
      <c r="BX807" s="47"/>
      <c r="BY807" s="47"/>
      <c r="BZ807" s="47"/>
      <c r="CA807" s="47"/>
      <c r="CB807" s="47"/>
      <c r="CC807" s="47"/>
      <c r="CD807" s="47"/>
      <c r="CE807" s="47"/>
      <c r="CF807" s="47"/>
      <c r="CG807" s="47"/>
      <c r="CH807" s="47"/>
      <c r="CI807" s="47"/>
      <c r="CJ807" s="47"/>
      <c r="CK807" s="47"/>
      <c r="CL807" s="47"/>
      <c r="CM807" s="47"/>
      <c r="CN807" s="47"/>
      <c r="CO807" s="47"/>
      <c r="CP807" s="47"/>
      <c r="CQ807" s="47"/>
      <c r="CR807" s="47"/>
      <c r="CS807" s="47"/>
      <c r="CT807" s="47"/>
      <c r="CU807" s="47"/>
      <c r="CV807" s="47"/>
      <c r="CW807" s="47"/>
      <c r="CX807" s="47"/>
      <c r="CY807" s="47"/>
      <c r="CZ807" s="47"/>
      <c r="DA807" s="47"/>
      <c r="DB807" s="47"/>
      <c r="DC807" s="47"/>
      <c r="DD807" s="47"/>
      <c r="DE807" s="47"/>
      <c r="DF807" s="47"/>
      <c r="DG807" s="47"/>
      <c r="DH807" s="47"/>
      <c r="DI807" s="47"/>
      <c r="DJ807" s="47"/>
      <c r="DK807" s="47"/>
      <c r="DL807" s="47"/>
      <c r="DM807" s="47"/>
      <c r="DN807" s="47"/>
      <c r="DO807" s="47"/>
      <c r="DP807" s="47"/>
      <c r="DQ807" s="47"/>
      <c r="DR807" s="47"/>
      <c r="DS807" s="47"/>
      <c r="DT807" s="47"/>
      <c r="DU807" s="47"/>
      <c r="DV807" s="47"/>
      <c r="DW807" s="47"/>
      <c r="DX807" s="47"/>
      <c r="DY807" s="47"/>
      <c r="DZ807" s="47"/>
      <c r="EA807" s="47"/>
      <c r="EB807" s="47"/>
      <c r="EC807" s="47"/>
      <c r="ED807" s="47"/>
      <c r="EE807" s="47"/>
      <c r="EF807" s="47"/>
      <c r="EG807" s="47"/>
      <c r="EH807" s="47"/>
      <c r="EI807" s="47"/>
      <c r="EJ807" s="47"/>
      <c r="EK807" s="47"/>
      <c r="EL807" s="47"/>
      <c r="EM807" s="47"/>
      <c r="EN807" s="47"/>
      <c r="EO807" s="47"/>
      <c r="EP807" s="47"/>
      <c r="EQ807" s="47"/>
      <c r="ER807" s="47"/>
      <c r="ES807" s="47"/>
      <c r="ET807" s="47"/>
      <c r="EU807" s="47"/>
      <c r="EV807" s="47"/>
      <c r="EW807" s="47"/>
      <c r="EX807" s="47"/>
      <c r="EY807" s="47"/>
      <c r="EZ807" s="47"/>
      <c r="FA807" s="47"/>
      <c r="FB807" s="47"/>
      <c r="FC807" s="47"/>
      <c r="FD807" s="47"/>
      <c r="FE807" s="47"/>
      <c r="FF807" s="47"/>
      <c r="FG807" s="47"/>
      <c r="FH807" s="47"/>
      <c r="FI807" s="47"/>
      <c r="FJ807" s="47"/>
      <c r="FK807" s="47"/>
      <c r="FL807" s="47"/>
      <c r="FM807" s="47"/>
      <c r="FN807" s="47"/>
      <c r="FO807" s="47"/>
      <c r="FP807" s="47"/>
      <c r="FQ807" s="47"/>
      <c r="FR807" s="47"/>
      <c r="FS807" s="47"/>
      <c r="FT807" s="47"/>
    </row>
    <row r="808" spans="1:176" ht="15" customHeight="1">
      <c r="A808" s="47">
        <v>805</v>
      </c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7"/>
      <c r="BX808" s="47"/>
      <c r="BY808" s="47"/>
      <c r="BZ808" s="47"/>
      <c r="CA808" s="47"/>
      <c r="CB808" s="47"/>
      <c r="CC808" s="47"/>
      <c r="CD808" s="47"/>
      <c r="CE808" s="47"/>
      <c r="CF808" s="47"/>
      <c r="CG808" s="47"/>
      <c r="CH808" s="47"/>
      <c r="CI808" s="47"/>
      <c r="CJ808" s="47"/>
      <c r="CK808" s="47"/>
      <c r="CL808" s="47"/>
      <c r="CM808" s="47"/>
      <c r="CN808" s="47"/>
      <c r="CO808" s="47"/>
      <c r="CP808" s="47"/>
      <c r="CQ808" s="47"/>
      <c r="CR808" s="47"/>
      <c r="CS808" s="47"/>
      <c r="CT808" s="47"/>
      <c r="CU808" s="47"/>
      <c r="CV808" s="47"/>
      <c r="CW808" s="47"/>
      <c r="CX808" s="47"/>
      <c r="CY808" s="47"/>
      <c r="CZ808" s="47"/>
      <c r="DA808" s="47"/>
      <c r="DB808" s="47"/>
      <c r="DC808" s="47"/>
      <c r="DD808" s="47"/>
      <c r="DE808" s="47"/>
      <c r="DF808" s="47"/>
      <c r="DG808" s="47"/>
      <c r="DH808" s="47"/>
      <c r="DI808" s="47"/>
      <c r="DJ808" s="47"/>
      <c r="DK808" s="47"/>
      <c r="DL808" s="47"/>
      <c r="DM808" s="47"/>
      <c r="DN808" s="47"/>
      <c r="DO808" s="47"/>
      <c r="DP808" s="47"/>
      <c r="DQ808" s="47"/>
      <c r="DR808" s="47"/>
      <c r="DS808" s="47"/>
      <c r="DT808" s="47"/>
      <c r="DU808" s="47"/>
      <c r="DV808" s="47"/>
      <c r="DW808" s="47"/>
      <c r="DX808" s="47"/>
      <c r="DY808" s="47"/>
      <c r="DZ808" s="47"/>
      <c r="EA808" s="47"/>
      <c r="EB808" s="47"/>
      <c r="EC808" s="47"/>
      <c r="ED808" s="47"/>
      <c r="EE808" s="47"/>
      <c r="EF808" s="47"/>
      <c r="EG808" s="47"/>
      <c r="EH808" s="47"/>
      <c r="EI808" s="47"/>
      <c r="EJ808" s="47"/>
      <c r="EK808" s="47"/>
      <c r="EL808" s="47"/>
      <c r="EM808" s="47"/>
      <c r="EN808" s="47"/>
      <c r="EO808" s="47"/>
      <c r="EP808" s="47"/>
      <c r="EQ808" s="47"/>
      <c r="ER808" s="47"/>
      <c r="ES808" s="47"/>
      <c r="ET808" s="47"/>
      <c r="EU808" s="47"/>
      <c r="EV808" s="47"/>
      <c r="EW808" s="47"/>
      <c r="EX808" s="47"/>
      <c r="EY808" s="47"/>
      <c r="EZ808" s="47"/>
      <c r="FA808" s="47"/>
      <c r="FB808" s="47"/>
      <c r="FC808" s="47"/>
      <c r="FD808" s="47"/>
      <c r="FE808" s="47"/>
      <c r="FF808" s="47"/>
      <c r="FG808" s="47"/>
      <c r="FH808" s="47"/>
      <c r="FI808" s="47"/>
      <c r="FJ808" s="47"/>
      <c r="FK808" s="47"/>
      <c r="FL808" s="47"/>
      <c r="FM808" s="47"/>
      <c r="FN808" s="47"/>
      <c r="FO808" s="47"/>
      <c r="FP808" s="47"/>
      <c r="FQ808" s="47"/>
      <c r="FR808" s="47"/>
      <c r="FS808" s="47"/>
      <c r="FT808" s="47"/>
    </row>
    <row r="809" spans="1:176" ht="15" customHeight="1">
      <c r="A809" s="47">
        <v>806</v>
      </c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  <c r="BX809" s="47"/>
      <c r="BY809" s="47"/>
      <c r="BZ809" s="47"/>
      <c r="CA809" s="47"/>
      <c r="CB809" s="47"/>
      <c r="CC809" s="47"/>
      <c r="CD809" s="47"/>
      <c r="CE809" s="47"/>
      <c r="CF809" s="47"/>
      <c r="CG809" s="47"/>
      <c r="CH809" s="47"/>
      <c r="CI809" s="47"/>
      <c r="CJ809" s="47"/>
      <c r="CK809" s="47"/>
      <c r="CL809" s="47"/>
      <c r="CM809" s="47"/>
      <c r="CN809" s="47"/>
      <c r="CO809" s="47"/>
      <c r="CP809" s="47"/>
      <c r="CQ809" s="47"/>
      <c r="CR809" s="47"/>
      <c r="CS809" s="47"/>
      <c r="CT809" s="47"/>
      <c r="CU809" s="47"/>
      <c r="CV809" s="47"/>
      <c r="CW809" s="47"/>
      <c r="CX809" s="47"/>
      <c r="CY809" s="47"/>
      <c r="CZ809" s="47"/>
      <c r="DA809" s="47"/>
      <c r="DB809" s="47"/>
      <c r="DC809" s="47"/>
      <c r="DD809" s="47"/>
      <c r="DE809" s="47"/>
      <c r="DF809" s="47"/>
      <c r="DG809" s="47"/>
      <c r="DH809" s="47"/>
      <c r="DI809" s="47"/>
      <c r="DJ809" s="47"/>
      <c r="DK809" s="47"/>
      <c r="DL809" s="47"/>
      <c r="DM809" s="47"/>
      <c r="DN809" s="47"/>
      <c r="DO809" s="47"/>
      <c r="DP809" s="47"/>
      <c r="DQ809" s="47"/>
      <c r="DR809" s="47"/>
      <c r="DS809" s="47"/>
      <c r="DT809" s="47"/>
      <c r="DU809" s="47"/>
      <c r="DV809" s="47"/>
      <c r="DW809" s="47"/>
      <c r="DX809" s="47"/>
      <c r="DY809" s="47"/>
      <c r="DZ809" s="47"/>
      <c r="EA809" s="47"/>
      <c r="EB809" s="47"/>
      <c r="EC809" s="47"/>
      <c r="ED809" s="47"/>
      <c r="EE809" s="47"/>
      <c r="EF809" s="47"/>
      <c r="EG809" s="47"/>
      <c r="EH809" s="47"/>
      <c r="EI809" s="47"/>
      <c r="EJ809" s="47"/>
      <c r="EK809" s="47"/>
      <c r="EL809" s="47"/>
      <c r="EM809" s="47"/>
      <c r="EN809" s="47"/>
      <c r="EO809" s="47"/>
      <c r="EP809" s="47"/>
      <c r="EQ809" s="47"/>
      <c r="ER809" s="47"/>
      <c r="ES809" s="47"/>
      <c r="ET809" s="47"/>
      <c r="EU809" s="47"/>
      <c r="EV809" s="47"/>
      <c r="EW809" s="47"/>
      <c r="EX809" s="47"/>
      <c r="EY809" s="47"/>
      <c r="EZ809" s="47"/>
      <c r="FA809" s="47"/>
      <c r="FB809" s="47"/>
      <c r="FC809" s="47"/>
      <c r="FD809" s="47"/>
      <c r="FE809" s="47"/>
      <c r="FF809" s="47"/>
      <c r="FG809" s="47"/>
      <c r="FH809" s="47"/>
      <c r="FI809" s="47"/>
      <c r="FJ809" s="47"/>
      <c r="FK809" s="47"/>
      <c r="FL809" s="47"/>
      <c r="FM809" s="47"/>
      <c r="FN809" s="47"/>
      <c r="FO809" s="47"/>
      <c r="FP809" s="47"/>
      <c r="FQ809" s="47"/>
      <c r="FR809" s="47"/>
      <c r="FS809" s="47"/>
      <c r="FT809" s="47"/>
    </row>
    <row r="810" spans="1:176" ht="15" customHeight="1">
      <c r="A810" s="47">
        <v>807</v>
      </c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7"/>
      <c r="BX810" s="47"/>
      <c r="BY810" s="47"/>
      <c r="BZ810" s="47"/>
      <c r="CA810" s="47"/>
      <c r="CB810" s="47"/>
      <c r="CC810" s="47"/>
      <c r="CD810" s="47"/>
      <c r="CE810" s="47"/>
      <c r="CF810" s="47"/>
      <c r="CG810" s="47"/>
      <c r="CH810" s="47"/>
      <c r="CI810" s="47"/>
      <c r="CJ810" s="47"/>
      <c r="CK810" s="47"/>
      <c r="CL810" s="47"/>
      <c r="CM810" s="47"/>
      <c r="CN810" s="47"/>
      <c r="CO810" s="47"/>
      <c r="CP810" s="47"/>
      <c r="CQ810" s="47"/>
      <c r="CR810" s="47"/>
      <c r="CS810" s="47"/>
      <c r="CT810" s="47"/>
      <c r="CU810" s="47"/>
      <c r="CV810" s="47"/>
      <c r="CW810" s="47"/>
      <c r="CX810" s="47"/>
      <c r="CY810" s="47"/>
      <c r="CZ810" s="47"/>
      <c r="DA810" s="47"/>
      <c r="DB810" s="47"/>
      <c r="DC810" s="47"/>
      <c r="DD810" s="47"/>
      <c r="DE810" s="47"/>
      <c r="DF810" s="47"/>
      <c r="DG810" s="47"/>
      <c r="DH810" s="47"/>
      <c r="DI810" s="47"/>
      <c r="DJ810" s="47"/>
      <c r="DK810" s="47"/>
      <c r="DL810" s="47"/>
      <c r="DM810" s="47"/>
      <c r="DN810" s="47"/>
      <c r="DO810" s="47"/>
      <c r="DP810" s="47"/>
      <c r="DQ810" s="47"/>
      <c r="DR810" s="47"/>
      <c r="DS810" s="47"/>
      <c r="DT810" s="47"/>
      <c r="DU810" s="47"/>
      <c r="DV810" s="47"/>
      <c r="DW810" s="47"/>
      <c r="DX810" s="47"/>
      <c r="DY810" s="47"/>
      <c r="DZ810" s="47"/>
      <c r="EA810" s="47"/>
      <c r="EB810" s="47"/>
      <c r="EC810" s="47"/>
      <c r="ED810" s="47"/>
      <c r="EE810" s="47"/>
      <c r="EF810" s="47"/>
      <c r="EG810" s="47"/>
      <c r="EH810" s="47"/>
      <c r="EI810" s="47"/>
      <c r="EJ810" s="47"/>
      <c r="EK810" s="47"/>
      <c r="EL810" s="47"/>
      <c r="EM810" s="47"/>
      <c r="EN810" s="47"/>
      <c r="EO810" s="47"/>
      <c r="EP810" s="47"/>
      <c r="EQ810" s="47"/>
      <c r="ER810" s="47"/>
      <c r="ES810" s="47"/>
      <c r="ET810" s="47"/>
      <c r="EU810" s="47"/>
      <c r="EV810" s="47"/>
      <c r="EW810" s="47"/>
      <c r="EX810" s="47"/>
      <c r="EY810" s="47"/>
      <c r="EZ810" s="47"/>
      <c r="FA810" s="47"/>
      <c r="FB810" s="47"/>
      <c r="FC810" s="47"/>
      <c r="FD810" s="47"/>
      <c r="FE810" s="47"/>
      <c r="FF810" s="47"/>
      <c r="FG810" s="47"/>
      <c r="FH810" s="47"/>
      <c r="FI810" s="47"/>
      <c r="FJ810" s="47"/>
      <c r="FK810" s="47"/>
      <c r="FL810" s="47"/>
      <c r="FM810" s="47"/>
      <c r="FN810" s="47"/>
      <c r="FO810" s="47"/>
      <c r="FP810" s="47"/>
      <c r="FQ810" s="47"/>
      <c r="FR810" s="47"/>
      <c r="FS810" s="47"/>
      <c r="FT810" s="47"/>
    </row>
    <row r="811" spans="1:176" ht="15" customHeight="1">
      <c r="A811" s="47">
        <v>808</v>
      </c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7"/>
      <c r="BX811" s="47"/>
      <c r="BY811" s="47"/>
      <c r="BZ811" s="47"/>
      <c r="CA811" s="47"/>
      <c r="CB811" s="47"/>
      <c r="CC811" s="47"/>
      <c r="CD811" s="47"/>
      <c r="CE811" s="47"/>
      <c r="CF811" s="47"/>
      <c r="CG811" s="47"/>
      <c r="CH811" s="47"/>
      <c r="CI811" s="47"/>
      <c r="CJ811" s="47"/>
      <c r="CK811" s="47"/>
      <c r="CL811" s="47"/>
      <c r="CM811" s="47"/>
      <c r="CN811" s="47"/>
      <c r="CO811" s="47"/>
      <c r="CP811" s="47"/>
      <c r="CQ811" s="47"/>
      <c r="CR811" s="47"/>
      <c r="CS811" s="47"/>
      <c r="CT811" s="47"/>
      <c r="CU811" s="47"/>
      <c r="CV811" s="47"/>
      <c r="CW811" s="47"/>
      <c r="CX811" s="47"/>
      <c r="CY811" s="47"/>
      <c r="CZ811" s="47"/>
      <c r="DA811" s="47"/>
      <c r="DB811" s="47"/>
      <c r="DC811" s="47"/>
      <c r="DD811" s="47"/>
      <c r="DE811" s="47"/>
      <c r="DF811" s="47"/>
      <c r="DG811" s="47"/>
      <c r="DH811" s="47"/>
      <c r="DI811" s="47"/>
      <c r="DJ811" s="47"/>
      <c r="DK811" s="47"/>
      <c r="DL811" s="47"/>
      <c r="DM811" s="47"/>
      <c r="DN811" s="47"/>
      <c r="DO811" s="47"/>
      <c r="DP811" s="47"/>
      <c r="DQ811" s="47"/>
      <c r="DR811" s="47"/>
      <c r="DS811" s="47"/>
      <c r="DT811" s="47"/>
      <c r="DU811" s="47"/>
      <c r="DV811" s="47"/>
      <c r="DW811" s="47"/>
      <c r="DX811" s="47"/>
      <c r="DY811" s="47"/>
      <c r="DZ811" s="47"/>
      <c r="EA811" s="47"/>
      <c r="EB811" s="47"/>
      <c r="EC811" s="47"/>
      <c r="ED811" s="47"/>
      <c r="EE811" s="47"/>
      <c r="EF811" s="47"/>
      <c r="EG811" s="47"/>
      <c r="EH811" s="47"/>
      <c r="EI811" s="47"/>
      <c r="EJ811" s="47"/>
      <c r="EK811" s="47"/>
      <c r="EL811" s="47"/>
      <c r="EM811" s="47"/>
      <c r="EN811" s="47"/>
      <c r="EO811" s="47"/>
      <c r="EP811" s="47"/>
      <c r="EQ811" s="47"/>
      <c r="ER811" s="47"/>
      <c r="ES811" s="47"/>
      <c r="ET811" s="47"/>
      <c r="EU811" s="47"/>
      <c r="EV811" s="47"/>
      <c r="EW811" s="47"/>
      <c r="EX811" s="47"/>
      <c r="EY811" s="47"/>
      <c r="EZ811" s="47"/>
      <c r="FA811" s="47"/>
      <c r="FB811" s="47"/>
      <c r="FC811" s="47"/>
      <c r="FD811" s="47"/>
      <c r="FE811" s="47"/>
      <c r="FF811" s="47"/>
      <c r="FG811" s="47"/>
      <c r="FH811" s="47"/>
      <c r="FI811" s="47"/>
      <c r="FJ811" s="47"/>
      <c r="FK811" s="47"/>
      <c r="FL811" s="47"/>
      <c r="FM811" s="47"/>
      <c r="FN811" s="47"/>
      <c r="FO811" s="47"/>
      <c r="FP811" s="47"/>
      <c r="FQ811" s="47"/>
      <c r="FR811" s="47"/>
      <c r="FS811" s="47"/>
      <c r="FT811" s="47"/>
    </row>
    <row r="812" spans="1:176" ht="15" customHeight="1">
      <c r="A812" s="47">
        <v>809</v>
      </c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  <c r="BX812" s="47"/>
      <c r="BY812" s="47"/>
      <c r="BZ812" s="47"/>
      <c r="CA812" s="47"/>
      <c r="CB812" s="47"/>
      <c r="CC812" s="47"/>
      <c r="CD812" s="47"/>
      <c r="CE812" s="47"/>
      <c r="CF812" s="47"/>
      <c r="CG812" s="47"/>
      <c r="CH812" s="47"/>
      <c r="CI812" s="47"/>
      <c r="CJ812" s="47"/>
      <c r="CK812" s="47"/>
      <c r="CL812" s="47"/>
      <c r="CM812" s="47"/>
      <c r="CN812" s="47"/>
      <c r="CO812" s="47"/>
      <c r="CP812" s="47"/>
      <c r="CQ812" s="47"/>
      <c r="CR812" s="47"/>
      <c r="CS812" s="47"/>
      <c r="CT812" s="47"/>
      <c r="CU812" s="47"/>
      <c r="CV812" s="47"/>
      <c r="CW812" s="47"/>
      <c r="CX812" s="47"/>
      <c r="CY812" s="47"/>
      <c r="CZ812" s="47"/>
      <c r="DA812" s="47"/>
      <c r="DB812" s="47"/>
      <c r="DC812" s="47"/>
      <c r="DD812" s="47"/>
      <c r="DE812" s="47"/>
      <c r="DF812" s="47"/>
      <c r="DG812" s="47"/>
      <c r="DH812" s="47"/>
      <c r="DI812" s="47"/>
      <c r="DJ812" s="47"/>
      <c r="DK812" s="47"/>
      <c r="DL812" s="47"/>
      <c r="DM812" s="47"/>
      <c r="DN812" s="47"/>
      <c r="DO812" s="47"/>
      <c r="DP812" s="47"/>
      <c r="DQ812" s="47"/>
      <c r="DR812" s="47"/>
      <c r="DS812" s="47"/>
      <c r="DT812" s="47"/>
      <c r="DU812" s="47"/>
      <c r="DV812" s="47"/>
      <c r="DW812" s="47"/>
      <c r="DX812" s="47"/>
      <c r="DY812" s="47"/>
      <c r="DZ812" s="47"/>
      <c r="EA812" s="47"/>
      <c r="EB812" s="47"/>
      <c r="EC812" s="47"/>
      <c r="ED812" s="47"/>
      <c r="EE812" s="47"/>
      <c r="EF812" s="47"/>
      <c r="EG812" s="47"/>
      <c r="EH812" s="47"/>
      <c r="EI812" s="47"/>
      <c r="EJ812" s="47"/>
      <c r="EK812" s="47"/>
      <c r="EL812" s="47"/>
      <c r="EM812" s="47"/>
      <c r="EN812" s="47"/>
      <c r="EO812" s="47"/>
      <c r="EP812" s="47"/>
      <c r="EQ812" s="47"/>
      <c r="ER812" s="47"/>
      <c r="ES812" s="47"/>
      <c r="ET812" s="47"/>
      <c r="EU812" s="47"/>
      <c r="EV812" s="47"/>
      <c r="EW812" s="47"/>
      <c r="EX812" s="47"/>
      <c r="EY812" s="47"/>
      <c r="EZ812" s="47"/>
      <c r="FA812" s="47"/>
      <c r="FB812" s="47"/>
      <c r="FC812" s="47"/>
      <c r="FD812" s="47"/>
      <c r="FE812" s="47"/>
      <c r="FF812" s="47"/>
      <c r="FG812" s="47"/>
      <c r="FH812" s="47"/>
      <c r="FI812" s="47"/>
      <c r="FJ812" s="47"/>
      <c r="FK812" s="47"/>
      <c r="FL812" s="47"/>
      <c r="FM812" s="47"/>
      <c r="FN812" s="47"/>
      <c r="FO812" s="47"/>
      <c r="FP812" s="47"/>
      <c r="FQ812" s="47"/>
      <c r="FR812" s="47"/>
      <c r="FS812" s="47"/>
      <c r="FT812" s="47"/>
    </row>
    <row r="813" spans="1:176" ht="15" customHeight="1">
      <c r="A813" s="47">
        <v>810</v>
      </c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  <c r="BX813" s="47"/>
      <c r="BY813" s="47"/>
      <c r="BZ813" s="47"/>
      <c r="CA813" s="47"/>
      <c r="CB813" s="47"/>
      <c r="CC813" s="47"/>
      <c r="CD813" s="47"/>
      <c r="CE813" s="47"/>
      <c r="CF813" s="47"/>
      <c r="CG813" s="47"/>
      <c r="CH813" s="47"/>
      <c r="CI813" s="47"/>
      <c r="CJ813" s="47"/>
      <c r="CK813" s="47"/>
      <c r="CL813" s="47"/>
      <c r="CM813" s="47"/>
      <c r="CN813" s="47"/>
      <c r="CO813" s="47"/>
      <c r="CP813" s="47"/>
      <c r="CQ813" s="47"/>
      <c r="CR813" s="47"/>
      <c r="CS813" s="47"/>
      <c r="CT813" s="47"/>
      <c r="CU813" s="47"/>
      <c r="CV813" s="47"/>
      <c r="CW813" s="47"/>
      <c r="CX813" s="47"/>
      <c r="CY813" s="47"/>
      <c r="CZ813" s="47"/>
      <c r="DA813" s="47"/>
      <c r="DB813" s="47"/>
      <c r="DC813" s="47"/>
      <c r="DD813" s="47"/>
      <c r="DE813" s="47"/>
      <c r="DF813" s="47"/>
      <c r="DG813" s="47"/>
      <c r="DH813" s="47"/>
      <c r="DI813" s="47"/>
      <c r="DJ813" s="47"/>
      <c r="DK813" s="47"/>
      <c r="DL813" s="47"/>
      <c r="DM813" s="47"/>
      <c r="DN813" s="47"/>
      <c r="DO813" s="47"/>
      <c r="DP813" s="47"/>
      <c r="DQ813" s="47"/>
      <c r="DR813" s="47"/>
      <c r="DS813" s="47"/>
      <c r="DT813" s="47"/>
      <c r="DU813" s="47"/>
      <c r="DV813" s="47"/>
      <c r="DW813" s="47"/>
      <c r="DX813" s="47"/>
      <c r="DY813" s="47"/>
      <c r="DZ813" s="47"/>
      <c r="EA813" s="47"/>
      <c r="EB813" s="47"/>
      <c r="EC813" s="47"/>
      <c r="ED813" s="47"/>
      <c r="EE813" s="47"/>
      <c r="EF813" s="47"/>
      <c r="EG813" s="47"/>
      <c r="EH813" s="47"/>
      <c r="EI813" s="47"/>
      <c r="EJ813" s="47"/>
      <c r="EK813" s="47"/>
      <c r="EL813" s="47"/>
      <c r="EM813" s="47"/>
      <c r="EN813" s="47"/>
      <c r="EO813" s="47"/>
      <c r="EP813" s="47"/>
      <c r="EQ813" s="47"/>
      <c r="ER813" s="47"/>
      <c r="ES813" s="47"/>
      <c r="ET813" s="47"/>
      <c r="EU813" s="47"/>
      <c r="EV813" s="47"/>
      <c r="EW813" s="47"/>
      <c r="EX813" s="47"/>
      <c r="EY813" s="47"/>
      <c r="EZ813" s="47"/>
      <c r="FA813" s="47"/>
      <c r="FB813" s="47"/>
      <c r="FC813" s="47"/>
      <c r="FD813" s="47"/>
      <c r="FE813" s="47"/>
      <c r="FF813" s="47"/>
      <c r="FG813" s="47"/>
      <c r="FH813" s="47"/>
      <c r="FI813" s="47"/>
      <c r="FJ813" s="47"/>
      <c r="FK813" s="47"/>
      <c r="FL813" s="47"/>
      <c r="FM813" s="47"/>
      <c r="FN813" s="47"/>
      <c r="FO813" s="47"/>
      <c r="FP813" s="47"/>
      <c r="FQ813" s="47"/>
      <c r="FR813" s="47"/>
      <c r="FS813" s="47"/>
      <c r="FT813" s="47"/>
    </row>
    <row r="814" spans="1:176" ht="15" customHeight="1">
      <c r="A814" s="47">
        <v>811</v>
      </c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  <c r="BX814" s="47"/>
      <c r="BY814" s="47"/>
      <c r="BZ814" s="47"/>
      <c r="CA814" s="47"/>
      <c r="CB814" s="47"/>
      <c r="CC814" s="47"/>
      <c r="CD814" s="47"/>
      <c r="CE814" s="47"/>
      <c r="CF814" s="47"/>
      <c r="CG814" s="47"/>
      <c r="CH814" s="47"/>
      <c r="CI814" s="47"/>
      <c r="CJ814" s="47"/>
      <c r="CK814" s="47"/>
      <c r="CL814" s="47"/>
      <c r="CM814" s="47"/>
      <c r="CN814" s="47"/>
      <c r="CO814" s="47"/>
      <c r="CP814" s="47"/>
      <c r="CQ814" s="47"/>
      <c r="CR814" s="47"/>
      <c r="CS814" s="47"/>
      <c r="CT814" s="47"/>
      <c r="CU814" s="47"/>
      <c r="CV814" s="47"/>
      <c r="CW814" s="47"/>
      <c r="CX814" s="47"/>
      <c r="CY814" s="47"/>
      <c r="CZ814" s="47"/>
      <c r="DA814" s="47"/>
      <c r="DB814" s="47"/>
      <c r="DC814" s="47"/>
      <c r="DD814" s="47"/>
      <c r="DE814" s="47"/>
      <c r="DF814" s="47"/>
      <c r="DG814" s="47"/>
      <c r="DH814" s="47"/>
      <c r="DI814" s="47"/>
      <c r="DJ814" s="47"/>
      <c r="DK814" s="47"/>
      <c r="DL814" s="47"/>
      <c r="DM814" s="47"/>
      <c r="DN814" s="47"/>
      <c r="DO814" s="47"/>
      <c r="DP814" s="47"/>
      <c r="DQ814" s="47"/>
      <c r="DR814" s="47"/>
      <c r="DS814" s="47"/>
      <c r="DT814" s="47"/>
      <c r="DU814" s="47"/>
      <c r="DV814" s="47"/>
      <c r="DW814" s="47"/>
      <c r="DX814" s="47"/>
      <c r="DY814" s="47"/>
      <c r="DZ814" s="47"/>
      <c r="EA814" s="47"/>
      <c r="EB814" s="47"/>
      <c r="EC814" s="47"/>
      <c r="ED814" s="47"/>
      <c r="EE814" s="47"/>
      <c r="EF814" s="47"/>
      <c r="EG814" s="47"/>
      <c r="EH814" s="47"/>
      <c r="EI814" s="47"/>
      <c r="EJ814" s="47"/>
      <c r="EK814" s="47"/>
      <c r="EL814" s="47"/>
      <c r="EM814" s="47"/>
      <c r="EN814" s="47"/>
      <c r="EO814" s="47"/>
      <c r="EP814" s="47"/>
      <c r="EQ814" s="47"/>
      <c r="ER814" s="47"/>
      <c r="ES814" s="47"/>
      <c r="ET814" s="47"/>
      <c r="EU814" s="47"/>
      <c r="EV814" s="47"/>
      <c r="EW814" s="47"/>
      <c r="EX814" s="47"/>
      <c r="EY814" s="47"/>
      <c r="EZ814" s="47"/>
      <c r="FA814" s="47"/>
      <c r="FB814" s="47"/>
      <c r="FC814" s="47"/>
      <c r="FD814" s="47"/>
      <c r="FE814" s="47"/>
      <c r="FF814" s="47"/>
      <c r="FG814" s="47"/>
      <c r="FH814" s="47"/>
      <c r="FI814" s="47"/>
      <c r="FJ814" s="47"/>
      <c r="FK814" s="47"/>
      <c r="FL814" s="47"/>
      <c r="FM814" s="47"/>
      <c r="FN814" s="47"/>
      <c r="FO814" s="47"/>
      <c r="FP814" s="47"/>
      <c r="FQ814" s="47"/>
      <c r="FR814" s="47"/>
      <c r="FS814" s="47"/>
      <c r="FT814" s="47"/>
    </row>
    <row r="815" spans="1:176" ht="15" customHeight="1">
      <c r="A815" s="47">
        <v>812</v>
      </c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  <c r="BX815" s="47"/>
      <c r="BY815" s="47"/>
      <c r="BZ815" s="47"/>
      <c r="CA815" s="47"/>
      <c r="CB815" s="47"/>
      <c r="CC815" s="47"/>
      <c r="CD815" s="47"/>
      <c r="CE815" s="47"/>
      <c r="CF815" s="47"/>
      <c r="CG815" s="47"/>
      <c r="CH815" s="47"/>
      <c r="CI815" s="47"/>
      <c r="CJ815" s="47"/>
      <c r="CK815" s="47"/>
      <c r="CL815" s="47"/>
      <c r="CM815" s="47"/>
      <c r="CN815" s="47"/>
      <c r="CO815" s="47"/>
      <c r="CP815" s="47"/>
      <c r="CQ815" s="47"/>
      <c r="CR815" s="47"/>
      <c r="CS815" s="47"/>
      <c r="CT815" s="47"/>
      <c r="CU815" s="47"/>
      <c r="CV815" s="47"/>
      <c r="CW815" s="47"/>
      <c r="CX815" s="47"/>
      <c r="CY815" s="47"/>
      <c r="CZ815" s="47"/>
      <c r="DA815" s="47"/>
      <c r="DB815" s="47"/>
      <c r="DC815" s="47"/>
      <c r="DD815" s="47"/>
      <c r="DE815" s="47"/>
      <c r="DF815" s="47"/>
      <c r="DG815" s="47"/>
      <c r="DH815" s="47"/>
      <c r="DI815" s="47"/>
      <c r="DJ815" s="47"/>
      <c r="DK815" s="47"/>
      <c r="DL815" s="47"/>
      <c r="DM815" s="47"/>
      <c r="DN815" s="47"/>
      <c r="DO815" s="47"/>
      <c r="DP815" s="47"/>
      <c r="DQ815" s="47"/>
      <c r="DR815" s="47"/>
      <c r="DS815" s="47"/>
      <c r="DT815" s="47"/>
      <c r="DU815" s="47"/>
      <c r="DV815" s="47"/>
      <c r="DW815" s="47"/>
      <c r="DX815" s="47"/>
      <c r="DY815" s="47"/>
      <c r="DZ815" s="47"/>
      <c r="EA815" s="47"/>
      <c r="EB815" s="47"/>
      <c r="EC815" s="47"/>
      <c r="ED815" s="47"/>
      <c r="EE815" s="47"/>
      <c r="EF815" s="47"/>
      <c r="EG815" s="47"/>
      <c r="EH815" s="47"/>
      <c r="EI815" s="47"/>
      <c r="EJ815" s="47"/>
      <c r="EK815" s="47"/>
      <c r="EL815" s="47"/>
      <c r="EM815" s="47"/>
      <c r="EN815" s="47"/>
      <c r="EO815" s="47"/>
      <c r="EP815" s="47"/>
      <c r="EQ815" s="47"/>
      <c r="ER815" s="47"/>
      <c r="ES815" s="47"/>
      <c r="ET815" s="47"/>
      <c r="EU815" s="47"/>
      <c r="EV815" s="47"/>
      <c r="EW815" s="47"/>
      <c r="EX815" s="47"/>
      <c r="EY815" s="47"/>
      <c r="EZ815" s="47"/>
      <c r="FA815" s="47"/>
      <c r="FB815" s="47"/>
      <c r="FC815" s="47"/>
      <c r="FD815" s="47"/>
      <c r="FE815" s="47"/>
      <c r="FF815" s="47"/>
      <c r="FG815" s="47"/>
      <c r="FH815" s="47"/>
      <c r="FI815" s="47"/>
      <c r="FJ815" s="47"/>
      <c r="FK815" s="47"/>
      <c r="FL815" s="47"/>
      <c r="FM815" s="47"/>
      <c r="FN815" s="47"/>
      <c r="FO815" s="47"/>
      <c r="FP815" s="47"/>
      <c r="FQ815" s="47"/>
      <c r="FR815" s="47"/>
      <c r="FS815" s="47"/>
      <c r="FT815" s="47"/>
    </row>
    <row r="816" spans="1:176" ht="15" customHeight="1">
      <c r="A816" s="47">
        <v>813</v>
      </c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  <c r="BX816" s="47"/>
      <c r="BY816" s="47"/>
      <c r="BZ816" s="47"/>
      <c r="CA816" s="47"/>
      <c r="CB816" s="47"/>
      <c r="CC816" s="47"/>
      <c r="CD816" s="47"/>
      <c r="CE816" s="47"/>
      <c r="CF816" s="47"/>
      <c r="CG816" s="47"/>
      <c r="CH816" s="47"/>
      <c r="CI816" s="47"/>
      <c r="CJ816" s="47"/>
      <c r="CK816" s="47"/>
      <c r="CL816" s="47"/>
      <c r="CM816" s="47"/>
      <c r="CN816" s="47"/>
      <c r="CO816" s="47"/>
      <c r="CP816" s="47"/>
      <c r="CQ816" s="47"/>
      <c r="CR816" s="47"/>
      <c r="CS816" s="47"/>
      <c r="CT816" s="47"/>
      <c r="CU816" s="47"/>
      <c r="CV816" s="47"/>
      <c r="CW816" s="47"/>
      <c r="CX816" s="47"/>
      <c r="CY816" s="47"/>
      <c r="CZ816" s="47"/>
      <c r="DA816" s="47"/>
      <c r="DB816" s="47"/>
      <c r="DC816" s="47"/>
      <c r="DD816" s="47"/>
      <c r="DE816" s="47"/>
      <c r="DF816" s="47"/>
      <c r="DG816" s="47"/>
      <c r="DH816" s="47"/>
      <c r="DI816" s="47"/>
      <c r="DJ816" s="47"/>
      <c r="DK816" s="47"/>
      <c r="DL816" s="47"/>
      <c r="DM816" s="47"/>
      <c r="DN816" s="47"/>
      <c r="DO816" s="47"/>
      <c r="DP816" s="47"/>
      <c r="DQ816" s="47"/>
      <c r="DR816" s="47"/>
      <c r="DS816" s="47"/>
      <c r="DT816" s="47"/>
      <c r="DU816" s="47"/>
      <c r="DV816" s="47"/>
      <c r="DW816" s="47"/>
      <c r="DX816" s="47"/>
      <c r="DY816" s="47"/>
      <c r="DZ816" s="47"/>
      <c r="EA816" s="47"/>
      <c r="EB816" s="47"/>
      <c r="EC816" s="47"/>
      <c r="ED816" s="47"/>
      <c r="EE816" s="47"/>
      <c r="EF816" s="47"/>
      <c r="EG816" s="47"/>
      <c r="EH816" s="47"/>
      <c r="EI816" s="47"/>
      <c r="EJ816" s="47"/>
      <c r="EK816" s="47"/>
      <c r="EL816" s="47"/>
      <c r="EM816" s="47"/>
      <c r="EN816" s="47"/>
      <c r="EO816" s="47"/>
      <c r="EP816" s="47"/>
      <c r="EQ816" s="47"/>
      <c r="ER816" s="47"/>
      <c r="ES816" s="47"/>
      <c r="ET816" s="47"/>
      <c r="EU816" s="47"/>
      <c r="EV816" s="47"/>
      <c r="EW816" s="47"/>
      <c r="EX816" s="47"/>
      <c r="EY816" s="47"/>
      <c r="EZ816" s="47"/>
      <c r="FA816" s="47"/>
      <c r="FB816" s="47"/>
      <c r="FC816" s="47"/>
      <c r="FD816" s="47"/>
      <c r="FE816" s="47"/>
      <c r="FF816" s="47"/>
      <c r="FG816" s="47"/>
      <c r="FH816" s="47"/>
      <c r="FI816" s="47"/>
      <c r="FJ816" s="47"/>
      <c r="FK816" s="47"/>
      <c r="FL816" s="47"/>
      <c r="FM816" s="47"/>
      <c r="FN816" s="47"/>
      <c r="FO816" s="47"/>
      <c r="FP816" s="47"/>
      <c r="FQ816" s="47"/>
      <c r="FR816" s="47"/>
      <c r="FS816" s="47"/>
      <c r="FT816" s="47"/>
    </row>
    <row r="817" spans="1:176" ht="15" customHeight="1">
      <c r="A817" s="47">
        <v>814</v>
      </c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  <c r="BX817" s="47"/>
      <c r="BY817" s="47"/>
      <c r="BZ817" s="47"/>
      <c r="CA817" s="47"/>
      <c r="CB817" s="47"/>
      <c r="CC817" s="47"/>
      <c r="CD817" s="47"/>
      <c r="CE817" s="47"/>
      <c r="CF817" s="47"/>
      <c r="CG817" s="47"/>
      <c r="CH817" s="47"/>
      <c r="CI817" s="47"/>
      <c r="CJ817" s="47"/>
      <c r="CK817" s="47"/>
      <c r="CL817" s="47"/>
      <c r="CM817" s="47"/>
      <c r="CN817" s="47"/>
      <c r="CO817" s="47"/>
      <c r="CP817" s="47"/>
      <c r="CQ817" s="47"/>
      <c r="CR817" s="47"/>
      <c r="CS817" s="47"/>
      <c r="CT817" s="47"/>
      <c r="CU817" s="47"/>
      <c r="CV817" s="47"/>
      <c r="CW817" s="47"/>
      <c r="CX817" s="47"/>
      <c r="CY817" s="47"/>
      <c r="CZ817" s="47"/>
      <c r="DA817" s="47"/>
      <c r="DB817" s="47"/>
      <c r="DC817" s="47"/>
      <c r="DD817" s="47"/>
      <c r="DE817" s="47"/>
      <c r="DF817" s="47"/>
      <c r="DG817" s="47"/>
      <c r="DH817" s="47"/>
      <c r="DI817" s="47"/>
      <c r="DJ817" s="47"/>
      <c r="DK817" s="47"/>
      <c r="DL817" s="47"/>
      <c r="DM817" s="47"/>
      <c r="DN817" s="47"/>
      <c r="DO817" s="47"/>
      <c r="DP817" s="47"/>
      <c r="DQ817" s="47"/>
      <c r="DR817" s="47"/>
      <c r="DS817" s="47"/>
      <c r="DT817" s="47"/>
      <c r="DU817" s="47"/>
      <c r="DV817" s="47"/>
      <c r="DW817" s="47"/>
      <c r="DX817" s="47"/>
      <c r="DY817" s="47"/>
      <c r="DZ817" s="47"/>
      <c r="EA817" s="47"/>
      <c r="EB817" s="47"/>
      <c r="EC817" s="47"/>
      <c r="ED817" s="47"/>
      <c r="EE817" s="47"/>
      <c r="EF817" s="47"/>
      <c r="EG817" s="47"/>
      <c r="EH817" s="47"/>
      <c r="EI817" s="47"/>
      <c r="EJ817" s="47"/>
      <c r="EK817" s="47"/>
      <c r="EL817" s="47"/>
      <c r="EM817" s="47"/>
      <c r="EN817" s="47"/>
      <c r="EO817" s="47"/>
      <c r="EP817" s="47"/>
      <c r="EQ817" s="47"/>
      <c r="ER817" s="47"/>
      <c r="ES817" s="47"/>
      <c r="ET817" s="47"/>
      <c r="EU817" s="47"/>
      <c r="EV817" s="47"/>
      <c r="EW817" s="47"/>
      <c r="EX817" s="47"/>
      <c r="EY817" s="47"/>
      <c r="EZ817" s="47"/>
      <c r="FA817" s="47"/>
      <c r="FB817" s="47"/>
      <c r="FC817" s="47"/>
      <c r="FD817" s="47"/>
      <c r="FE817" s="47"/>
      <c r="FF817" s="47"/>
      <c r="FG817" s="47"/>
      <c r="FH817" s="47"/>
      <c r="FI817" s="47"/>
      <c r="FJ817" s="47"/>
      <c r="FK817" s="47"/>
      <c r="FL817" s="47"/>
      <c r="FM817" s="47"/>
      <c r="FN817" s="47"/>
      <c r="FO817" s="47"/>
      <c r="FP817" s="47"/>
      <c r="FQ817" s="47"/>
      <c r="FR817" s="47"/>
      <c r="FS817" s="47"/>
      <c r="FT817" s="47"/>
    </row>
    <row r="818" spans="1:176" ht="15" customHeight="1">
      <c r="A818" s="47">
        <v>815</v>
      </c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7"/>
      <c r="BX818" s="47"/>
      <c r="BY818" s="47"/>
      <c r="BZ818" s="47"/>
      <c r="CA818" s="47"/>
      <c r="CB818" s="47"/>
      <c r="CC818" s="47"/>
      <c r="CD818" s="47"/>
      <c r="CE818" s="47"/>
      <c r="CF818" s="47"/>
      <c r="CG818" s="47"/>
      <c r="CH818" s="47"/>
      <c r="CI818" s="47"/>
      <c r="CJ818" s="47"/>
      <c r="CK818" s="47"/>
      <c r="CL818" s="47"/>
      <c r="CM818" s="47"/>
      <c r="CN818" s="47"/>
      <c r="CO818" s="47"/>
      <c r="CP818" s="47"/>
      <c r="CQ818" s="47"/>
      <c r="CR818" s="47"/>
      <c r="CS818" s="47"/>
      <c r="CT818" s="47"/>
      <c r="CU818" s="47"/>
      <c r="CV818" s="47"/>
      <c r="CW818" s="47"/>
      <c r="CX818" s="47"/>
      <c r="CY818" s="47"/>
      <c r="CZ818" s="47"/>
      <c r="DA818" s="47"/>
      <c r="DB818" s="47"/>
      <c r="DC818" s="47"/>
      <c r="DD818" s="47"/>
      <c r="DE818" s="47"/>
      <c r="DF818" s="47"/>
      <c r="DG818" s="47"/>
      <c r="DH818" s="47"/>
      <c r="DI818" s="47"/>
      <c r="DJ818" s="47"/>
      <c r="DK818" s="47"/>
      <c r="DL818" s="47"/>
      <c r="DM818" s="47"/>
      <c r="DN818" s="47"/>
      <c r="DO818" s="47"/>
      <c r="DP818" s="47"/>
      <c r="DQ818" s="47"/>
      <c r="DR818" s="47"/>
      <c r="DS818" s="47"/>
      <c r="DT818" s="47"/>
      <c r="DU818" s="47"/>
      <c r="DV818" s="47"/>
      <c r="DW818" s="47"/>
      <c r="DX818" s="47"/>
      <c r="DY818" s="47"/>
      <c r="DZ818" s="47"/>
      <c r="EA818" s="47"/>
      <c r="EB818" s="47"/>
      <c r="EC818" s="47"/>
      <c r="ED818" s="47"/>
      <c r="EE818" s="47"/>
      <c r="EF818" s="47"/>
      <c r="EG818" s="47"/>
      <c r="EH818" s="47"/>
      <c r="EI818" s="47"/>
      <c r="EJ818" s="47"/>
      <c r="EK818" s="47"/>
      <c r="EL818" s="47"/>
      <c r="EM818" s="47"/>
      <c r="EN818" s="47"/>
      <c r="EO818" s="47"/>
      <c r="EP818" s="47"/>
      <c r="EQ818" s="47"/>
      <c r="ER818" s="47"/>
      <c r="ES818" s="47"/>
      <c r="ET818" s="47"/>
      <c r="EU818" s="47"/>
      <c r="EV818" s="47"/>
      <c r="EW818" s="47"/>
      <c r="EX818" s="47"/>
      <c r="EY818" s="47"/>
      <c r="EZ818" s="47"/>
      <c r="FA818" s="47"/>
      <c r="FB818" s="47"/>
      <c r="FC818" s="47"/>
      <c r="FD818" s="47"/>
      <c r="FE818" s="47"/>
      <c r="FF818" s="47"/>
      <c r="FG818" s="47"/>
      <c r="FH818" s="47"/>
      <c r="FI818" s="47"/>
      <c r="FJ818" s="47"/>
      <c r="FK818" s="47"/>
      <c r="FL818" s="47"/>
      <c r="FM818" s="47"/>
      <c r="FN818" s="47"/>
      <c r="FO818" s="47"/>
      <c r="FP818" s="47"/>
      <c r="FQ818" s="47"/>
      <c r="FR818" s="47"/>
      <c r="FS818" s="47"/>
      <c r="FT818" s="47"/>
    </row>
    <row r="819" spans="1:176" ht="15" customHeight="1">
      <c r="A819" s="47">
        <v>816</v>
      </c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7"/>
      <c r="BX819" s="47"/>
      <c r="BY819" s="47"/>
      <c r="BZ819" s="47"/>
      <c r="CA819" s="47"/>
      <c r="CB819" s="47"/>
      <c r="CC819" s="47"/>
      <c r="CD819" s="47"/>
      <c r="CE819" s="47"/>
      <c r="CF819" s="47"/>
      <c r="CG819" s="47"/>
      <c r="CH819" s="47"/>
      <c r="CI819" s="47"/>
      <c r="CJ819" s="47"/>
      <c r="CK819" s="47"/>
      <c r="CL819" s="47"/>
      <c r="CM819" s="47"/>
      <c r="CN819" s="47"/>
      <c r="CO819" s="47"/>
      <c r="CP819" s="47"/>
      <c r="CQ819" s="47"/>
      <c r="CR819" s="47"/>
      <c r="CS819" s="47"/>
      <c r="CT819" s="47"/>
      <c r="CU819" s="47"/>
      <c r="CV819" s="47"/>
      <c r="CW819" s="47"/>
      <c r="CX819" s="47"/>
      <c r="CY819" s="47"/>
      <c r="CZ819" s="47"/>
      <c r="DA819" s="47"/>
      <c r="DB819" s="47"/>
      <c r="DC819" s="47"/>
      <c r="DD819" s="47"/>
      <c r="DE819" s="47"/>
      <c r="DF819" s="47"/>
      <c r="DG819" s="47"/>
      <c r="DH819" s="47"/>
      <c r="DI819" s="47"/>
      <c r="DJ819" s="47"/>
      <c r="DK819" s="47"/>
      <c r="DL819" s="47"/>
      <c r="DM819" s="47"/>
      <c r="DN819" s="47"/>
      <c r="DO819" s="47"/>
      <c r="DP819" s="47"/>
      <c r="DQ819" s="47"/>
      <c r="DR819" s="47"/>
      <c r="DS819" s="47"/>
      <c r="DT819" s="47"/>
      <c r="DU819" s="47"/>
      <c r="DV819" s="47"/>
      <c r="DW819" s="47"/>
      <c r="DX819" s="47"/>
      <c r="DY819" s="47"/>
      <c r="DZ819" s="47"/>
      <c r="EA819" s="47"/>
      <c r="EB819" s="47"/>
      <c r="EC819" s="47"/>
      <c r="ED819" s="47"/>
      <c r="EE819" s="47"/>
      <c r="EF819" s="47"/>
      <c r="EG819" s="47"/>
      <c r="EH819" s="47"/>
      <c r="EI819" s="47"/>
      <c r="EJ819" s="47"/>
      <c r="EK819" s="47"/>
      <c r="EL819" s="47"/>
      <c r="EM819" s="47"/>
      <c r="EN819" s="47"/>
      <c r="EO819" s="47"/>
      <c r="EP819" s="47"/>
      <c r="EQ819" s="47"/>
      <c r="ER819" s="47"/>
      <c r="ES819" s="47"/>
      <c r="ET819" s="47"/>
      <c r="EU819" s="47"/>
      <c r="EV819" s="47"/>
      <c r="EW819" s="47"/>
      <c r="EX819" s="47"/>
      <c r="EY819" s="47"/>
      <c r="EZ819" s="47"/>
      <c r="FA819" s="47"/>
      <c r="FB819" s="47"/>
      <c r="FC819" s="47"/>
      <c r="FD819" s="47"/>
      <c r="FE819" s="47"/>
      <c r="FF819" s="47"/>
      <c r="FG819" s="47"/>
      <c r="FH819" s="47"/>
      <c r="FI819" s="47"/>
      <c r="FJ819" s="47"/>
      <c r="FK819" s="47"/>
      <c r="FL819" s="47"/>
      <c r="FM819" s="47"/>
      <c r="FN819" s="47"/>
      <c r="FO819" s="47"/>
      <c r="FP819" s="47"/>
      <c r="FQ819" s="47"/>
      <c r="FR819" s="47"/>
      <c r="FS819" s="47"/>
      <c r="FT819" s="47"/>
    </row>
    <row r="820" spans="1:176" ht="15" customHeight="1">
      <c r="A820" s="47">
        <v>817</v>
      </c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7"/>
      <c r="BX820" s="47"/>
      <c r="BY820" s="47"/>
      <c r="BZ820" s="47"/>
      <c r="CA820" s="47"/>
      <c r="CB820" s="47"/>
      <c r="CC820" s="47"/>
      <c r="CD820" s="47"/>
      <c r="CE820" s="47"/>
      <c r="CF820" s="47"/>
      <c r="CG820" s="47"/>
      <c r="CH820" s="47"/>
      <c r="CI820" s="47"/>
      <c r="CJ820" s="47"/>
      <c r="CK820" s="47"/>
      <c r="CL820" s="47"/>
      <c r="CM820" s="47"/>
      <c r="CN820" s="47"/>
      <c r="CO820" s="47"/>
      <c r="CP820" s="47"/>
      <c r="CQ820" s="47"/>
      <c r="CR820" s="47"/>
      <c r="CS820" s="47"/>
      <c r="CT820" s="47"/>
      <c r="CU820" s="47"/>
      <c r="CV820" s="47"/>
      <c r="CW820" s="47"/>
      <c r="CX820" s="47"/>
      <c r="CY820" s="47"/>
      <c r="CZ820" s="47"/>
      <c r="DA820" s="47"/>
      <c r="DB820" s="47"/>
      <c r="DC820" s="47"/>
      <c r="DD820" s="47"/>
      <c r="DE820" s="47"/>
      <c r="DF820" s="47"/>
      <c r="DG820" s="47"/>
      <c r="DH820" s="47"/>
      <c r="DI820" s="47"/>
      <c r="DJ820" s="47"/>
      <c r="DK820" s="47"/>
      <c r="DL820" s="47"/>
      <c r="DM820" s="47"/>
      <c r="DN820" s="47"/>
      <c r="DO820" s="47"/>
      <c r="DP820" s="47"/>
      <c r="DQ820" s="47"/>
      <c r="DR820" s="47"/>
      <c r="DS820" s="47"/>
      <c r="DT820" s="47"/>
      <c r="DU820" s="47"/>
      <c r="DV820" s="47"/>
      <c r="DW820" s="47"/>
      <c r="DX820" s="47"/>
      <c r="DY820" s="47"/>
      <c r="DZ820" s="47"/>
      <c r="EA820" s="47"/>
      <c r="EB820" s="47"/>
      <c r="EC820" s="47"/>
      <c r="ED820" s="47"/>
      <c r="EE820" s="47"/>
      <c r="EF820" s="47"/>
      <c r="EG820" s="47"/>
      <c r="EH820" s="47"/>
      <c r="EI820" s="47"/>
      <c r="EJ820" s="47"/>
      <c r="EK820" s="47"/>
      <c r="EL820" s="47"/>
      <c r="EM820" s="47"/>
      <c r="EN820" s="47"/>
      <c r="EO820" s="47"/>
      <c r="EP820" s="47"/>
      <c r="EQ820" s="47"/>
      <c r="ER820" s="47"/>
      <c r="ES820" s="47"/>
      <c r="ET820" s="47"/>
      <c r="EU820" s="47"/>
      <c r="EV820" s="47"/>
      <c r="EW820" s="47"/>
      <c r="EX820" s="47"/>
      <c r="EY820" s="47"/>
      <c r="EZ820" s="47"/>
      <c r="FA820" s="47"/>
      <c r="FB820" s="47"/>
      <c r="FC820" s="47"/>
      <c r="FD820" s="47"/>
      <c r="FE820" s="47"/>
      <c r="FF820" s="47"/>
      <c r="FG820" s="47"/>
      <c r="FH820" s="47"/>
      <c r="FI820" s="47"/>
      <c r="FJ820" s="47"/>
      <c r="FK820" s="47"/>
      <c r="FL820" s="47"/>
      <c r="FM820" s="47"/>
      <c r="FN820" s="47"/>
      <c r="FO820" s="47"/>
      <c r="FP820" s="47"/>
      <c r="FQ820" s="47"/>
      <c r="FR820" s="47"/>
      <c r="FS820" s="47"/>
      <c r="FT820" s="47"/>
    </row>
    <row r="821" spans="1:176" ht="15" customHeight="1">
      <c r="A821" s="47">
        <v>818</v>
      </c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7"/>
      <c r="BX821" s="47"/>
      <c r="BY821" s="47"/>
      <c r="BZ821" s="47"/>
      <c r="CA821" s="47"/>
      <c r="CB821" s="47"/>
      <c r="CC821" s="47"/>
      <c r="CD821" s="47"/>
      <c r="CE821" s="47"/>
      <c r="CF821" s="47"/>
      <c r="CG821" s="47"/>
      <c r="CH821" s="47"/>
      <c r="CI821" s="47"/>
      <c r="CJ821" s="47"/>
      <c r="CK821" s="47"/>
      <c r="CL821" s="47"/>
      <c r="CM821" s="47"/>
      <c r="CN821" s="47"/>
      <c r="CO821" s="47"/>
      <c r="CP821" s="47"/>
      <c r="CQ821" s="47"/>
      <c r="CR821" s="47"/>
      <c r="CS821" s="47"/>
      <c r="CT821" s="47"/>
      <c r="CU821" s="47"/>
      <c r="CV821" s="47"/>
      <c r="CW821" s="47"/>
      <c r="CX821" s="47"/>
      <c r="CY821" s="47"/>
      <c r="CZ821" s="47"/>
      <c r="DA821" s="47"/>
      <c r="DB821" s="47"/>
      <c r="DC821" s="47"/>
      <c r="DD821" s="47"/>
      <c r="DE821" s="47"/>
      <c r="DF821" s="47"/>
      <c r="DG821" s="47"/>
      <c r="DH821" s="47"/>
      <c r="DI821" s="47"/>
      <c r="DJ821" s="47"/>
      <c r="DK821" s="47"/>
      <c r="DL821" s="47"/>
      <c r="DM821" s="47"/>
      <c r="DN821" s="47"/>
      <c r="DO821" s="47"/>
      <c r="DP821" s="47"/>
      <c r="DQ821" s="47"/>
      <c r="DR821" s="47"/>
      <c r="DS821" s="47"/>
      <c r="DT821" s="47"/>
      <c r="DU821" s="47"/>
      <c r="DV821" s="47"/>
      <c r="DW821" s="47"/>
      <c r="DX821" s="47"/>
      <c r="DY821" s="47"/>
      <c r="DZ821" s="47"/>
      <c r="EA821" s="47"/>
      <c r="EB821" s="47"/>
      <c r="EC821" s="47"/>
      <c r="ED821" s="47"/>
      <c r="EE821" s="47"/>
      <c r="EF821" s="47"/>
      <c r="EG821" s="47"/>
      <c r="EH821" s="47"/>
      <c r="EI821" s="47"/>
      <c r="EJ821" s="47"/>
      <c r="EK821" s="47"/>
      <c r="EL821" s="47"/>
      <c r="EM821" s="47"/>
      <c r="EN821" s="47"/>
      <c r="EO821" s="47"/>
      <c r="EP821" s="47"/>
      <c r="EQ821" s="47"/>
      <c r="ER821" s="47"/>
      <c r="ES821" s="47"/>
      <c r="ET821" s="47"/>
      <c r="EU821" s="47"/>
      <c r="EV821" s="47"/>
      <c r="EW821" s="47"/>
      <c r="EX821" s="47"/>
      <c r="EY821" s="47"/>
      <c r="EZ821" s="47"/>
      <c r="FA821" s="47"/>
      <c r="FB821" s="47"/>
      <c r="FC821" s="47"/>
      <c r="FD821" s="47"/>
      <c r="FE821" s="47"/>
      <c r="FF821" s="47"/>
      <c r="FG821" s="47"/>
      <c r="FH821" s="47"/>
      <c r="FI821" s="47"/>
      <c r="FJ821" s="47"/>
      <c r="FK821" s="47"/>
      <c r="FL821" s="47"/>
      <c r="FM821" s="47"/>
      <c r="FN821" s="47"/>
      <c r="FO821" s="47"/>
      <c r="FP821" s="47"/>
      <c r="FQ821" s="47"/>
      <c r="FR821" s="47"/>
      <c r="FS821" s="47"/>
      <c r="FT821" s="47"/>
    </row>
    <row r="822" spans="1:176" ht="15" customHeight="1">
      <c r="A822" s="47">
        <v>819</v>
      </c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7"/>
      <c r="BX822" s="47"/>
      <c r="BY822" s="47"/>
      <c r="BZ822" s="47"/>
      <c r="CA822" s="47"/>
      <c r="CB822" s="47"/>
      <c r="CC822" s="47"/>
      <c r="CD822" s="47"/>
      <c r="CE822" s="47"/>
      <c r="CF822" s="47"/>
      <c r="CG822" s="47"/>
      <c r="CH822" s="47"/>
      <c r="CI822" s="47"/>
      <c r="CJ822" s="47"/>
      <c r="CK822" s="47"/>
      <c r="CL822" s="47"/>
      <c r="CM822" s="47"/>
      <c r="CN822" s="47"/>
      <c r="CO822" s="47"/>
      <c r="CP822" s="47"/>
      <c r="CQ822" s="47"/>
      <c r="CR822" s="47"/>
      <c r="CS822" s="47"/>
      <c r="CT822" s="47"/>
      <c r="CU822" s="47"/>
      <c r="CV822" s="47"/>
      <c r="CW822" s="47"/>
      <c r="CX822" s="47"/>
      <c r="CY822" s="47"/>
      <c r="CZ822" s="47"/>
      <c r="DA822" s="47"/>
      <c r="DB822" s="47"/>
      <c r="DC822" s="47"/>
      <c r="DD822" s="47"/>
      <c r="DE822" s="47"/>
      <c r="DF822" s="47"/>
      <c r="DG822" s="47"/>
      <c r="DH822" s="47"/>
      <c r="DI822" s="47"/>
      <c r="DJ822" s="47"/>
      <c r="DK822" s="47"/>
      <c r="DL822" s="47"/>
      <c r="DM822" s="47"/>
      <c r="DN822" s="47"/>
      <c r="DO822" s="47"/>
      <c r="DP822" s="47"/>
      <c r="DQ822" s="47"/>
      <c r="DR822" s="47"/>
      <c r="DS822" s="47"/>
      <c r="DT822" s="47"/>
      <c r="DU822" s="47"/>
      <c r="DV822" s="47"/>
      <c r="DW822" s="47"/>
      <c r="DX822" s="47"/>
      <c r="DY822" s="47"/>
      <c r="DZ822" s="47"/>
      <c r="EA822" s="47"/>
      <c r="EB822" s="47"/>
      <c r="EC822" s="47"/>
      <c r="ED822" s="47"/>
      <c r="EE822" s="47"/>
      <c r="EF822" s="47"/>
      <c r="EG822" s="47"/>
      <c r="EH822" s="47"/>
      <c r="EI822" s="47"/>
      <c r="EJ822" s="47"/>
      <c r="EK822" s="47"/>
      <c r="EL822" s="47"/>
      <c r="EM822" s="47"/>
      <c r="EN822" s="47"/>
      <c r="EO822" s="47"/>
      <c r="EP822" s="47"/>
      <c r="EQ822" s="47"/>
      <c r="ER822" s="47"/>
      <c r="ES822" s="47"/>
      <c r="ET822" s="47"/>
      <c r="EU822" s="47"/>
      <c r="EV822" s="47"/>
      <c r="EW822" s="47"/>
      <c r="EX822" s="47"/>
      <c r="EY822" s="47"/>
      <c r="EZ822" s="47"/>
      <c r="FA822" s="47"/>
      <c r="FB822" s="47"/>
      <c r="FC822" s="47"/>
      <c r="FD822" s="47"/>
      <c r="FE822" s="47"/>
      <c r="FF822" s="47"/>
      <c r="FG822" s="47"/>
      <c r="FH822" s="47"/>
      <c r="FI822" s="47"/>
      <c r="FJ822" s="47"/>
      <c r="FK822" s="47"/>
      <c r="FL822" s="47"/>
      <c r="FM822" s="47"/>
      <c r="FN822" s="47"/>
      <c r="FO822" s="47"/>
      <c r="FP822" s="47"/>
      <c r="FQ822" s="47"/>
      <c r="FR822" s="47"/>
      <c r="FS822" s="47"/>
      <c r="FT822" s="47"/>
    </row>
    <row r="823" spans="1:176" ht="15" customHeight="1">
      <c r="A823" s="47">
        <v>820</v>
      </c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7"/>
      <c r="BX823" s="47"/>
      <c r="BY823" s="47"/>
      <c r="BZ823" s="47"/>
      <c r="CA823" s="47"/>
      <c r="CB823" s="47"/>
      <c r="CC823" s="47"/>
      <c r="CD823" s="47"/>
      <c r="CE823" s="47"/>
      <c r="CF823" s="47"/>
      <c r="CG823" s="47"/>
      <c r="CH823" s="47"/>
      <c r="CI823" s="47"/>
      <c r="CJ823" s="47"/>
      <c r="CK823" s="47"/>
      <c r="CL823" s="47"/>
      <c r="CM823" s="47"/>
      <c r="CN823" s="47"/>
      <c r="CO823" s="47"/>
      <c r="CP823" s="47"/>
      <c r="CQ823" s="47"/>
      <c r="CR823" s="47"/>
      <c r="CS823" s="47"/>
      <c r="CT823" s="47"/>
      <c r="CU823" s="47"/>
      <c r="CV823" s="47"/>
      <c r="CW823" s="47"/>
      <c r="CX823" s="47"/>
      <c r="CY823" s="47"/>
      <c r="CZ823" s="47"/>
      <c r="DA823" s="47"/>
      <c r="DB823" s="47"/>
      <c r="DC823" s="47"/>
      <c r="DD823" s="47"/>
      <c r="DE823" s="47"/>
      <c r="DF823" s="47"/>
      <c r="DG823" s="47"/>
      <c r="DH823" s="47"/>
      <c r="DI823" s="47"/>
      <c r="DJ823" s="47"/>
      <c r="DK823" s="47"/>
      <c r="DL823" s="47"/>
      <c r="DM823" s="47"/>
      <c r="DN823" s="47"/>
      <c r="DO823" s="47"/>
      <c r="DP823" s="47"/>
      <c r="DQ823" s="47"/>
      <c r="DR823" s="47"/>
      <c r="DS823" s="47"/>
      <c r="DT823" s="47"/>
      <c r="DU823" s="47"/>
      <c r="DV823" s="47"/>
      <c r="DW823" s="47"/>
      <c r="DX823" s="47"/>
      <c r="DY823" s="47"/>
      <c r="DZ823" s="47"/>
      <c r="EA823" s="47"/>
      <c r="EB823" s="47"/>
      <c r="EC823" s="47"/>
      <c r="ED823" s="47"/>
      <c r="EE823" s="47"/>
      <c r="EF823" s="47"/>
      <c r="EG823" s="47"/>
      <c r="EH823" s="47"/>
      <c r="EI823" s="47"/>
      <c r="EJ823" s="47"/>
      <c r="EK823" s="47"/>
      <c r="EL823" s="47"/>
      <c r="EM823" s="47"/>
      <c r="EN823" s="47"/>
      <c r="EO823" s="47"/>
      <c r="EP823" s="47"/>
      <c r="EQ823" s="47"/>
      <c r="ER823" s="47"/>
      <c r="ES823" s="47"/>
      <c r="ET823" s="47"/>
      <c r="EU823" s="47"/>
      <c r="EV823" s="47"/>
      <c r="EW823" s="47"/>
      <c r="EX823" s="47"/>
      <c r="EY823" s="47"/>
      <c r="EZ823" s="47"/>
      <c r="FA823" s="47"/>
      <c r="FB823" s="47"/>
      <c r="FC823" s="47"/>
      <c r="FD823" s="47"/>
      <c r="FE823" s="47"/>
      <c r="FF823" s="47"/>
      <c r="FG823" s="47"/>
      <c r="FH823" s="47"/>
      <c r="FI823" s="47"/>
      <c r="FJ823" s="47"/>
      <c r="FK823" s="47"/>
      <c r="FL823" s="47"/>
      <c r="FM823" s="47"/>
      <c r="FN823" s="47"/>
      <c r="FO823" s="47"/>
      <c r="FP823" s="47"/>
      <c r="FQ823" s="47"/>
      <c r="FR823" s="47"/>
      <c r="FS823" s="47"/>
      <c r="FT823" s="47"/>
    </row>
    <row r="824" spans="1:176" ht="15" customHeight="1">
      <c r="A824" s="47">
        <v>821</v>
      </c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7"/>
      <c r="BX824" s="47"/>
      <c r="BY824" s="47"/>
      <c r="BZ824" s="47"/>
      <c r="CA824" s="47"/>
      <c r="CB824" s="47"/>
      <c r="CC824" s="47"/>
      <c r="CD824" s="47"/>
      <c r="CE824" s="47"/>
      <c r="CF824" s="47"/>
      <c r="CG824" s="47"/>
      <c r="CH824" s="47"/>
      <c r="CI824" s="47"/>
      <c r="CJ824" s="47"/>
      <c r="CK824" s="47"/>
      <c r="CL824" s="47"/>
      <c r="CM824" s="47"/>
      <c r="CN824" s="47"/>
      <c r="CO824" s="47"/>
      <c r="CP824" s="47"/>
      <c r="CQ824" s="47"/>
      <c r="CR824" s="47"/>
      <c r="CS824" s="47"/>
      <c r="CT824" s="47"/>
      <c r="CU824" s="47"/>
      <c r="CV824" s="47"/>
      <c r="CW824" s="47"/>
      <c r="CX824" s="47"/>
      <c r="CY824" s="47"/>
      <c r="CZ824" s="47"/>
      <c r="DA824" s="47"/>
      <c r="DB824" s="47"/>
      <c r="DC824" s="47"/>
      <c r="DD824" s="47"/>
      <c r="DE824" s="47"/>
      <c r="DF824" s="47"/>
      <c r="DG824" s="47"/>
      <c r="DH824" s="47"/>
      <c r="DI824" s="47"/>
      <c r="DJ824" s="47"/>
      <c r="DK824" s="47"/>
      <c r="DL824" s="47"/>
      <c r="DM824" s="47"/>
      <c r="DN824" s="47"/>
      <c r="DO824" s="47"/>
      <c r="DP824" s="47"/>
      <c r="DQ824" s="47"/>
      <c r="DR824" s="47"/>
      <c r="DS824" s="47"/>
      <c r="DT824" s="47"/>
      <c r="DU824" s="47"/>
      <c r="DV824" s="47"/>
      <c r="DW824" s="47"/>
      <c r="DX824" s="47"/>
      <c r="DY824" s="47"/>
      <c r="DZ824" s="47"/>
      <c r="EA824" s="47"/>
      <c r="EB824" s="47"/>
      <c r="EC824" s="47"/>
      <c r="ED824" s="47"/>
      <c r="EE824" s="47"/>
      <c r="EF824" s="47"/>
      <c r="EG824" s="47"/>
      <c r="EH824" s="47"/>
      <c r="EI824" s="47"/>
      <c r="EJ824" s="47"/>
      <c r="EK824" s="47"/>
      <c r="EL824" s="47"/>
      <c r="EM824" s="47"/>
      <c r="EN824" s="47"/>
      <c r="EO824" s="47"/>
      <c r="EP824" s="47"/>
      <c r="EQ824" s="47"/>
      <c r="ER824" s="47"/>
      <c r="ES824" s="47"/>
      <c r="ET824" s="47"/>
      <c r="EU824" s="47"/>
      <c r="EV824" s="47"/>
      <c r="EW824" s="47"/>
      <c r="EX824" s="47"/>
      <c r="EY824" s="47"/>
      <c r="EZ824" s="47"/>
      <c r="FA824" s="47"/>
      <c r="FB824" s="47"/>
      <c r="FC824" s="47"/>
      <c r="FD824" s="47"/>
      <c r="FE824" s="47"/>
      <c r="FF824" s="47"/>
      <c r="FG824" s="47"/>
      <c r="FH824" s="47"/>
      <c r="FI824" s="47"/>
      <c r="FJ824" s="47"/>
      <c r="FK824" s="47"/>
      <c r="FL824" s="47"/>
      <c r="FM824" s="47"/>
      <c r="FN824" s="47"/>
      <c r="FO824" s="47"/>
      <c r="FP824" s="47"/>
      <c r="FQ824" s="47"/>
      <c r="FR824" s="47"/>
      <c r="FS824" s="47"/>
      <c r="FT824" s="47"/>
    </row>
    <row r="825" spans="1:176" ht="15" customHeight="1">
      <c r="A825" s="47">
        <v>822</v>
      </c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7"/>
      <c r="BX825" s="47"/>
      <c r="BY825" s="47"/>
      <c r="BZ825" s="47"/>
      <c r="CA825" s="47"/>
      <c r="CB825" s="47"/>
      <c r="CC825" s="47"/>
      <c r="CD825" s="47"/>
      <c r="CE825" s="47"/>
      <c r="CF825" s="47"/>
      <c r="CG825" s="47"/>
      <c r="CH825" s="47"/>
      <c r="CI825" s="47"/>
      <c r="CJ825" s="47"/>
      <c r="CK825" s="47"/>
      <c r="CL825" s="47"/>
      <c r="CM825" s="47"/>
      <c r="CN825" s="47"/>
      <c r="CO825" s="47"/>
      <c r="CP825" s="47"/>
      <c r="CQ825" s="47"/>
      <c r="CR825" s="47"/>
      <c r="CS825" s="47"/>
      <c r="CT825" s="47"/>
      <c r="CU825" s="47"/>
      <c r="CV825" s="47"/>
      <c r="CW825" s="47"/>
      <c r="CX825" s="47"/>
      <c r="CY825" s="47"/>
      <c r="CZ825" s="47"/>
      <c r="DA825" s="47"/>
      <c r="DB825" s="47"/>
      <c r="DC825" s="47"/>
      <c r="DD825" s="47"/>
      <c r="DE825" s="47"/>
      <c r="DF825" s="47"/>
      <c r="DG825" s="47"/>
      <c r="DH825" s="47"/>
      <c r="DI825" s="47"/>
      <c r="DJ825" s="47"/>
      <c r="DK825" s="47"/>
      <c r="DL825" s="47"/>
      <c r="DM825" s="47"/>
      <c r="DN825" s="47"/>
      <c r="DO825" s="47"/>
      <c r="DP825" s="47"/>
      <c r="DQ825" s="47"/>
      <c r="DR825" s="47"/>
      <c r="DS825" s="47"/>
      <c r="DT825" s="47"/>
      <c r="DU825" s="47"/>
      <c r="DV825" s="47"/>
      <c r="DW825" s="47"/>
      <c r="DX825" s="47"/>
      <c r="DY825" s="47"/>
      <c r="DZ825" s="47"/>
      <c r="EA825" s="47"/>
      <c r="EB825" s="47"/>
      <c r="EC825" s="47"/>
      <c r="ED825" s="47"/>
      <c r="EE825" s="47"/>
      <c r="EF825" s="47"/>
      <c r="EG825" s="47"/>
      <c r="EH825" s="47"/>
      <c r="EI825" s="47"/>
      <c r="EJ825" s="47"/>
      <c r="EK825" s="47"/>
      <c r="EL825" s="47"/>
      <c r="EM825" s="47"/>
      <c r="EN825" s="47"/>
      <c r="EO825" s="47"/>
      <c r="EP825" s="47"/>
      <c r="EQ825" s="47"/>
      <c r="ER825" s="47"/>
      <c r="ES825" s="47"/>
      <c r="ET825" s="47"/>
      <c r="EU825" s="47"/>
      <c r="EV825" s="47"/>
      <c r="EW825" s="47"/>
      <c r="EX825" s="47"/>
      <c r="EY825" s="47"/>
      <c r="EZ825" s="47"/>
      <c r="FA825" s="47"/>
      <c r="FB825" s="47"/>
      <c r="FC825" s="47"/>
      <c r="FD825" s="47"/>
      <c r="FE825" s="47"/>
      <c r="FF825" s="47"/>
      <c r="FG825" s="47"/>
      <c r="FH825" s="47"/>
      <c r="FI825" s="47"/>
      <c r="FJ825" s="47"/>
      <c r="FK825" s="47"/>
      <c r="FL825" s="47"/>
      <c r="FM825" s="47"/>
      <c r="FN825" s="47"/>
      <c r="FO825" s="47"/>
      <c r="FP825" s="47"/>
      <c r="FQ825" s="47"/>
      <c r="FR825" s="47"/>
      <c r="FS825" s="47"/>
      <c r="FT825" s="47"/>
    </row>
    <row r="826" spans="1:176" ht="15" customHeight="1">
      <c r="A826" s="47">
        <v>823</v>
      </c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7"/>
      <c r="BX826" s="47"/>
      <c r="BY826" s="47"/>
      <c r="BZ826" s="47"/>
      <c r="CA826" s="47"/>
      <c r="CB826" s="47"/>
      <c r="CC826" s="47"/>
      <c r="CD826" s="47"/>
      <c r="CE826" s="47"/>
      <c r="CF826" s="47"/>
      <c r="CG826" s="47"/>
      <c r="CH826" s="47"/>
      <c r="CI826" s="47"/>
      <c r="CJ826" s="47"/>
      <c r="CK826" s="47"/>
      <c r="CL826" s="47"/>
      <c r="CM826" s="47"/>
      <c r="CN826" s="47"/>
      <c r="CO826" s="47"/>
      <c r="CP826" s="47"/>
      <c r="CQ826" s="47"/>
      <c r="CR826" s="47"/>
      <c r="CS826" s="47"/>
      <c r="CT826" s="47"/>
      <c r="CU826" s="47"/>
      <c r="CV826" s="47"/>
      <c r="CW826" s="47"/>
      <c r="CX826" s="47"/>
      <c r="CY826" s="47"/>
      <c r="CZ826" s="47"/>
      <c r="DA826" s="47"/>
      <c r="DB826" s="47"/>
      <c r="DC826" s="47"/>
      <c r="DD826" s="47"/>
      <c r="DE826" s="47"/>
      <c r="DF826" s="47"/>
      <c r="DG826" s="47"/>
      <c r="DH826" s="47"/>
      <c r="DI826" s="47"/>
      <c r="DJ826" s="47"/>
      <c r="DK826" s="47"/>
      <c r="DL826" s="47"/>
      <c r="DM826" s="47"/>
      <c r="DN826" s="47"/>
      <c r="DO826" s="47"/>
      <c r="DP826" s="47"/>
      <c r="DQ826" s="47"/>
      <c r="DR826" s="47"/>
      <c r="DS826" s="47"/>
      <c r="DT826" s="47"/>
      <c r="DU826" s="47"/>
      <c r="DV826" s="47"/>
      <c r="DW826" s="47"/>
      <c r="DX826" s="47"/>
      <c r="DY826" s="47"/>
      <c r="DZ826" s="47"/>
      <c r="EA826" s="47"/>
      <c r="EB826" s="47"/>
      <c r="EC826" s="47"/>
      <c r="ED826" s="47"/>
      <c r="EE826" s="47"/>
      <c r="EF826" s="47"/>
      <c r="EG826" s="47"/>
      <c r="EH826" s="47"/>
      <c r="EI826" s="47"/>
      <c r="EJ826" s="47"/>
      <c r="EK826" s="47"/>
      <c r="EL826" s="47"/>
      <c r="EM826" s="47"/>
      <c r="EN826" s="47"/>
      <c r="EO826" s="47"/>
      <c r="EP826" s="47"/>
      <c r="EQ826" s="47"/>
      <c r="ER826" s="47"/>
      <c r="ES826" s="47"/>
      <c r="ET826" s="47"/>
      <c r="EU826" s="47"/>
      <c r="EV826" s="47"/>
      <c r="EW826" s="47"/>
      <c r="EX826" s="47"/>
      <c r="EY826" s="47"/>
      <c r="EZ826" s="47"/>
      <c r="FA826" s="47"/>
      <c r="FB826" s="47"/>
      <c r="FC826" s="47"/>
      <c r="FD826" s="47"/>
      <c r="FE826" s="47"/>
      <c r="FF826" s="47"/>
      <c r="FG826" s="47"/>
      <c r="FH826" s="47"/>
      <c r="FI826" s="47"/>
      <c r="FJ826" s="47"/>
      <c r="FK826" s="47"/>
      <c r="FL826" s="47"/>
      <c r="FM826" s="47"/>
      <c r="FN826" s="47"/>
      <c r="FO826" s="47"/>
      <c r="FP826" s="47"/>
      <c r="FQ826" s="47"/>
      <c r="FR826" s="47"/>
      <c r="FS826" s="47"/>
      <c r="FT826" s="47"/>
    </row>
    <row r="827" spans="1:176" ht="15" customHeight="1">
      <c r="A827" s="47">
        <v>824</v>
      </c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7"/>
      <c r="BX827" s="47"/>
      <c r="BY827" s="47"/>
      <c r="BZ827" s="47"/>
      <c r="CA827" s="47"/>
      <c r="CB827" s="47"/>
      <c r="CC827" s="47"/>
      <c r="CD827" s="47"/>
      <c r="CE827" s="47"/>
      <c r="CF827" s="47"/>
      <c r="CG827" s="47"/>
      <c r="CH827" s="47"/>
      <c r="CI827" s="47"/>
      <c r="CJ827" s="47"/>
      <c r="CK827" s="47"/>
      <c r="CL827" s="47"/>
      <c r="CM827" s="47"/>
      <c r="CN827" s="47"/>
      <c r="CO827" s="47"/>
      <c r="CP827" s="47"/>
      <c r="CQ827" s="47"/>
      <c r="CR827" s="47"/>
      <c r="CS827" s="47"/>
      <c r="CT827" s="47"/>
      <c r="CU827" s="47"/>
      <c r="CV827" s="47"/>
      <c r="CW827" s="47"/>
      <c r="CX827" s="47"/>
      <c r="CY827" s="47"/>
      <c r="CZ827" s="47"/>
      <c r="DA827" s="47"/>
      <c r="DB827" s="47"/>
      <c r="DC827" s="47"/>
      <c r="DD827" s="47"/>
      <c r="DE827" s="47"/>
      <c r="DF827" s="47"/>
      <c r="DG827" s="47"/>
      <c r="DH827" s="47"/>
      <c r="DI827" s="47"/>
      <c r="DJ827" s="47"/>
      <c r="DK827" s="47"/>
      <c r="DL827" s="47"/>
      <c r="DM827" s="47"/>
      <c r="DN827" s="47"/>
      <c r="DO827" s="47"/>
      <c r="DP827" s="47"/>
      <c r="DQ827" s="47"/>
      <c r="DR827" s="47"/>
      <c r="DS827" s="47"/>
      <c r="DT827" s="47"/>
      <c r="DU827" s="47"/>
      <c r="DV827" s="47"/>
      <c r="DW827" s="47"/>
      <c r="DX827" s="47"/>
      <c r="DY827" s="47"/>
      <c r="DZ827" s="47"/>
      <c r="EA827" s="47"/>
      <c r="EB827" s="47"/>
      <c r="EC827" s="47"/>
      <c r="ED827" s="47"/>
      <c r="EE827" s="47"/>
      <c r="EF827" s="47"/>
      <c r="EG827" s="47"/>
      <c r="EH827" s="47"/>
      <c r="EI827" s="47"/>
      <c r="EJ827" s="47"/>
      <c r="EK827" s="47"/>
      <c r="EL827" s="47"/>
      <c r="EM827" s="47"/>
      <c r="EN827" s="47"/>
      <c r="EO827" s="47"/>
      <c r="EP827" s="47"/>
      <c r="EQ827" s="47"/>
      <c r="ER827" s="47"/>
      <c r="ES827" s="47"/>
      <c r="ET827" s="47"/>
      <c r="EU827" s="47"/>
      <c r="EV827" s="47"/>
      <c r="EW827" s="47"/>
      <c r="EX827" s="47"/>
      <c r="EY827" s="47"/>
      <c r="EZ827" s="47"/>
      <c r="FA827" s="47"/>
      <c r="FB827" s="47"/>
      <c r="FC827" s="47"/>
      <c r="FD827" s="47"/>
      <c r="FE827" s="47"/>
      <c r="FF827" s="47"/>
      <c r="FG827" s="47"/>
      <c r="FH827" s="47"/>
      <c r="FI827" s="47"/>
      <c r="FJ827" s="47"/>
      <c r="FK827" s="47"/>
      <c r="FL827" s="47"/>
      <c r="FM827" s="47"/>
      <c r="FN827" s="47"/>
      <c r="FO827" s="47"/>
      <c r="FP827" s="47"/>
      <c r="FQ827" s="47"/>
      <c r="FR827" s="47"/>
      <c r="FS827" s="47"/>
      <c r="FT827" s="47"/>
    </row>
    <row r="828" spans="1:176" ht="15" customHeight="1">
      <c r="A828" s="47">
        <v>825</v>
      </c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7"/>
      <c r="BX828" s="47"/>
      <c r="BY828" s="47"/>
      <c r="BZ828" s="47"/>
      <c r="CA828" s="47"/>
      <c r="CB828" s="47"/>
      <c r="CC828" s="47"/>
      <c r="CD828" s="47"/>
      <c r="CE828" s="47"/>
      <c r="CF828" s="47"/>
      <c r="CG828" s="47"/>
      <c r="CH828" s="47"/>
      <c r="CI828" s="47"/>
      <c r="CJ828" s="47"/>
      <c r="CK828" s="47"/>
      <c r="CL828" s="47"/>
      <c r="CM828" s="47"/>
      <c r="CN828" s="47"/>
      <c r="CO828" s="47"/>
      <c r="CP828" s="47"/>
      <c r="CQ828" s="47"/>
      <c r="CR828" s="47"/>
      <c r="CS828" s="47"/>
      <c r="CT828" s="47"/>
      <c r="CU828" s="47"/>
      <c r="CV828" s="47"/>
      <c r="CW828" s="47"/>
      <c r="CX828" s="47"/>
      <c r="CY828" s="47"/>
      <c r="CZ828" s="47"/>
      <c r="DA828" s="47"/>
      <c r="DB828" s="47"/>
      <c r="DC828" s="47"/>
      <c r="DD828" s="47"/>
      <c r="DE828" s="47"/>
      <c r="DF828" s="47"/>
      <c r="DG828" s="47"/>
      <c r="DH828" s="47"/>
      <c r="DI828" s="47"/>
      <c r="DJ828" s="47"/>
      <c r="DK828" s="47"/>
      <c r="DL828" s="47"/>
      <c r="DM828" s="47"/>
      <c r="DN828" s="47"/>
      <c r="DO828" s="47"/>
      <c r="DP828" s="47"/>
      <c r="DQ828" s="47"/>
      <c r="DR828" s="47"/>
      <c r="DS828" s="47"/>
      <c r="DT828" s="47"/>
      <c r="DU828" s="47"/>
      <c r="DV828" s="47"/>
      <c r="DW828" s="47"/>
      <c r="DX828" s="47"/>
      <c r="DY828" s="47"/>
      <c r="DZ828" s="47"/>
      <c r="EA828" s="47"/>
      <c r="EB828" s="47"/>
      <c r="EC828" s="47"/>
      <c r="ED828" s="47"/>
      <c r="EE828" s="47"/>
      <c r="EF828" s="47"/>
      <c r="EG828" s="47"/>
      <c r="EH828" s="47"/>
      <c r="EI828" s="47"/>
      <c r="EJ828" s="47"/>
      <c r="EK828" s="47"/>
      <c r="EL828" s="47"/>
      <c r="EM828" s="47"/>
      <c r="EN828" s="47"/>
      <c r="EO828" s="47"/>
      <c r="EP828" s="47"/>
      <c r="EQ828" s="47"/>
      <c r="ER828" s="47"/>
      <c r="ES828" s="47"/>
      <c r="ET828" s="47"/>
      <c r="EU828" s="47"/>
      <c r="EV828" s="47"/>
      <c r="EW828" s="47"/>
      <c r="EX828" s="47"/>
      <c r="EY828" s="47"/>
      <c r="EZ828" s="47"/>
      <c r="FA828" s="47"/>
      <c r="FB828" s="47"/>
      <c r="FC828" s="47"/>
      <c r="FD828" s="47"/>
      <c r="FE828" s="47"/>
      <c r="FF828" s="47"/>
      <c r="FG828" s="47"/>
      <c r="FH828" s="47"/>
      <c r="FI828" s="47"/>
      <c r="FJ828" s="47"/>
      <c r="FK828" s="47"/>
      <c r="FL828" s="47"/>
      <c r="FM828" s="47"/>
      <c r="FN828" s="47"/>
      <c r="FO828" s="47"/>
      <c r="FP828" s="47"/>
      <c r="FQ828" s="47"/>
      <c r="FR828" s="47"/>
      <c r="FS828" s="47"/>
      <c r="FT828" s="47"/>
    </row>
    <row r="829" spans="1:176" ht="15" customHeight="1">
      <c r="A829" s="47">
        <v>826</v>
      </c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7"/>
      <c r="BX829" s="47"/>
      <c r="BY829" s="47"/>
      <c r="BZ829" s="47"/>
      <c r="CA829" s="47"/>
      <c r="CB829" s="47"/>
      <c r="CC829" s="47"/>
      <c r="CD829" s="47"/>
      <c r="CE829" s="47"/>
      <c r="CF829" s="47"/>
      <c r="CG829" s="47"/>
      <c r="CH829" s="47"/>
      <c r="CI829" s="47"/>
      <c r="CJ829" s="47"/>
      <c r="CK829" s="47"/>
      <c r="CL829" s="47"/>
      <c r="CM829" s="47"/>
      <c r="CN829" s="47"/>
      <c r="CO829" s="47"/>
      <c r="CP829" s="47"/>
      <c r="CQ829" s="47"/>
      <c r="CR829" s="47"/>
      <c r="CS829" s="47"/>
      <c r="CT829" s="47"/>
      <c r="CU829" s="47"/>
      <c r="CV829" s="47"/>
      <c r="CW829" s="47"/>
      <c r="CX829" s="47"/>
      <c r="CY829" s="47"/>
      <c r="CZ829" s="47"/>
      <c r="DA829" s="47"/>
      <c r="DB829" s="47"/>
      <c r="DC829" s="47"/>
      <c r="DD829" s="47"/>
      <c r="DE829" s="47"/>
      <c r="DF829" s="47"/>
      <c r="DG829" s="47"/>
      <c r="DH829" s="47"/>
      <c r="DI829" s="47"/>
      <c r="DJ829" s="47"/>
      <c r="DK829" s="47"/>
      <c r="DL829" s="47"/>
      <c r="DM829" s="47"/>
      <c r="DN829" s="47"/>
      <c r="DO829" s="47"/>
      <c r="DP829" s="47"/>
      <c r="DQ829" s="47"/>
      <c r="DR829" s="47"/>
      <c r="DS829" s="47"/>
      <c r="DT829" s="47"/>
      <c r="DU829" s="47"/>
      <c r="DV829" s="47"/>
      <c r="DW829" s="47"/>
      <c r="DX829" s="47"/>
      <c r="DY829" s="47"/>
      <c r="DZ829" s="47"/>
      <c r="EA829" s="47"/>
      <c r="EB829" s="47"/>
      <c r="EC829" s="47"/>
      <c r="ED829" s="47"/>
      <c r="EE829" s="47"/>
      <c r="EF829" s="47"/>
      <c r="EG829" s="47"/>
      <c r="EH829" s="47"/>
      <c r="EI829" s="47"/>
      <c r="EJ829" s="47"/>
      <c r="EK829" s="47"/>
      <c r="EL829" s="47"/>
      <c r="EM829" s="47"/>
      <c r="EN829" s="47"/>
      <c r="EO829" s="47"/>
      <c r="EP829" s="47"/>
      <c r="EQ829" s="47"/>
      <c r="ER829" s="47"/>
      <c r="ES829" s="47"/>
      <c r="ET829" s="47"/>
      <c r="EU829" s="47"/>
      <c r="EV829" s="47"/>
      <c r="EW829" s="47"/>
      <c r="EX829" s="47"/>
      <c r="EY829" s="47"/>
      <c r="EZ829" s="47"/>
      <c r="FA829" s="47"/>
      <c r="FB829" s="47"/>
      <c r="FC829" s="47"/>
      <c r="FD829" s="47"/>
      <c r="FE829" s="47"/>
      <c r="FF829" s="47"/>
      <c r="FG829" s="47"/>
      <c r="FH829" s="47"/>
      <c r="FI829" s="47"/>
      <c r="FJ829" s="47"/>
      <c r="FK829" s="47"/>
      <c r="FL829" s="47"/>
      <c r="FM829" s="47"/>
      <c r="FN829" s="47"/>
      <c r="FO829" s="47"/>
      <c r="FP829" s="47"/>
      <c r="FQ829" s="47"/>
      <c r="FR829" s="47"/>
      <c r="FS829" s="47"/>
      <c r="FT829" s="47"/>
    </row>
    <row r="830" spans="1:176" ht="15" customHeight="1">
      <c r="A830" s="47">
        <v>827</v>
      </c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7"/>
      <c r="BX830" s="47"/>
      <c r="BY830" s="47"/>
      <c r="BZ830" s="47"/>
      <c r="CA830" s="47"/>
      <c r="CB830" s="47"/>
      <c r="CC830" s="47"/>
      <c r="CD830" s="47"/>
      <c r="CE830" s="47"/>
      <c r="CF830" s="47"/>
      <c r="CG830" s="47"/>
      <c r="CH830" s="47"/>
      <c r="CI830" s="47"/>
      <c r="CJ830" s="47"/>
      <c r="CK830" s="47"/>
      <c r="CL830" s="47"/>
      <c r="CM830" s="47"/>
      <c r="CN830" s="47"/>
      <c r="CO830" s="47"/>
      <c r="CP830" s="47"/>
      <c r="CQ830" s="47"/>
      <c r="CR830" s="47"/>
      <c r="CS830" s="47"/>
      <c r="CT830" s="47"/>
      <c r="CU830" s="47"/>
      <c r="CV830" s="47"/>
      <c r="CW830" s="47"/>
      <c r="CX830" s="47"/>
      <c r="CY830" s="47"/>
      <c r="CZ830" s="47"/>
      <c r="DA830" s="47"/>
      <c r="DB830" s="47"/>
      <c r="DC830" s="47"/>
      <c r="DD830" s="47"/>
      <c r="DE830" s="47"/>
      <c r="DF830" s="47"/>
      <c r="DG830" s="47"/>
      <c r="DH830" s="47"/>
      <c r="DI830" s="47"/>
      <c r="DJ830" s="47"/>
      <c r="DK830" s="47"/>
      <c r="DL830" s="47"/>
      <c r="DM830" s="47"/>
      <c r="DN830" s="47"/>
      <c r="DO830" s="47"/>
      <c r="DP830" s="47"/>
      <c r="DQ830" s="47"/>
      <c r="DR830" s="47"/>
      <c r="DS830" s="47"/>
      <c r="DT830" s="47"/>
      <c r="DU830" s="47"/>
      <c r="DV830" s="47"/>
      <c r="DW830" s="47"/>
      <c r="DX830" s="47"/>
      <c r="DY830" s="47"/>
      <c r="DZ830" s="47"/>
      <c r="EA830" s="47"/>
      <c r="EB830" s="47"/>
      <c r="EC830" s="47"/>
      <c r="ED830" s="47"/>
      <c r="EE830" s="47"/>
      <c r="EF830" s="47"/>
      <c r="EG830" s="47"/>
      <c r="EH830" s="47"/>
      <c r="EI830" s="47"/>
      <c r="EJ830" s="47"/>
      <c r="EK830" s="47"/>
      <c r="EL830" s="47"/>
      <c r="EM830" s="47"/>
      <c r="EN830" s="47"/>
      <c r="EO830" s="47"/>
      <c r="EP830" s="47"/>
      <c r="EQ830" s="47"/>
      <c r="ER830" s="47"/>
      <c r="ES830" s="47"/>
      <c r="ET830" s="47"/>
      <c r="EU830" s="47"/>
      <c r="EV830" s="47"/>
      <c r="EW830" s="47"/>
      <c r="EX830" s="47"/>
      <c r="EY830" s="47"/>
      <c r="EZ830" s="47"/>
      <c r="FA830" s="47"/>
      <c r="FB830" s="47"/>
      <c r="FC830" s="47"/>
      <c r="FD830" s="47"/>
      <c r="FE830" s="47"/>
      <c r="FF830" s="47"/>
      <c r="FG830" s="47"/>
      <c r="FH830" s="47"/>
      <c r="FI830" s="47"/>
      <c r="FJ830" s="47"/>
      <c r="FK830" s="47"/>
      <c r="FL830" s="47"/>
      <c r="FM830" s="47"/>
      <c r="FN830" s="47"/>
      <c r="FO830" s="47"/>
      <c r="FP830" s="47"/>
      <c r="FQ830" s="47"/>
      <c r="FR830" s="47"/>
      <c r="FS830" s="47"/>
      <c r="FT830" s="47"/>
    </row>
    <row r="831" spans="1:176" ht="15" customHeight="1">
      <c r="A831" s="47">
        <v>828</v>
      </c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7"/>
      <c r="BX831" s="47"/>
      <c r="BY831" s="47"/>
      <c r="BZ831" s="47"/>
      <c r="CA831" s="47"/>
      <c r="CB831" s="47"/>
      <c r="CC831" s="47"/>
      <c r="CD831" s="47"/>
      <c r="CE831" s="47"/>
      <c r="CF831" s="47"/>
      <c r="CG831" s="47"/>
      <c r="CH831" s="47"/>
      <c r="CI831" s="47"/>
      <c r="CJ831" s="47"/>
      <c r="CK831" s="47"/>
      <c r="CL831" s="47"/>
      <c r="CM831" s="47"/>
      <c r="CN831" s="47"/>
      <c r="CO831" s="47"/>
      <c r="CP831" s="47"/>
      <c r="CQ831" s="47"/>
      <c r="CR831" s="47"/>
      <c r="CS831" s="47"/>
      <c r="CT831" s="47"/>
      <c r="CU831" s="47"/>
      <c r="CV831" s="47"/>
      <c r="CW831" s="47"/>
      <c r="CX831" s="47"/>
      <c r="CY831" s="47"/>
      <c r="CZ831" s="47"/>
      <c r="DA831" s="47"/>
      <c r="DB831" s="47"/>
      <c r="DC831" s="47"/>
      <c r="DD831" s="47"/>
      <c r="DE831" s="47"/>
      <c r="DF831" s="47"/>
      <c r="DG831" s="47"/>
      <c r="DH831" s="47"/>
      <c r="DI831" s="47"/>
      <c r="DJ831" s="47"/>
      <c r="DK831" s="47"/>
      <c r="DL831" s="47"/>
      <c r="DM831" s="47"/>
      <c r="DN831" s="47"/>
      <c r="DO831" s="47"/>
      <c r="DP831" s="47"/>
      <c r="DQ831" s="47"/>
      <c r="DR831" s="47"/>
      <c r="DS831" s="47"/>
      <c r="DT831" s="47"/>
      <c r="DU831" s="47"/>
      <c r="DV831" s="47"/>
      <c r="DW831" s="47"/>
      <c r="DX831" s="47"/>
      <c r="DY831" s="47"/>
      <c r="DZ831" s="47"/>
      <c r="EA831" s="47"/>
      <c r="EB831" s="47"/>
      <c r="EC831" s="47"/>
      <c r="ED831" s="47"/>
      <c r="EE831" s="47"/>
      <c r="EF831" s="47"/>
      <c r="EG831" s="47"/>
      <c r="EH831" s="47"/>
      <c r="EI831" s="47"/>
      <c r="EJ831" s="47"/>
      <c r="EK831" s="47"/>
      <c r="EL831" s="47"/>
      <c r="EM831" s="47"/>
      <c r="EN831" s="47"/>
      <c r="EO831" s="47"/>
      <c r="EP831" s="47"/>
      <c r="EQ831" s="47"/>
      <c r="ER831" s="47"/>
      <c r="ES831" s="47"/>
      <c r="ET831" s="47"/>
      <c r="EU831" s="47"/>
      <c r="EV831" s="47"/>
      <c r="EW831" s="47"/>
      <c r="EX831" s="47"/>
      <c r="EY831" s="47"/>
      <c r="EZ831" s="47"/>
      <c r="FA831" s="47"/>
      <c r="FB831" s="47"/>
      <c r="FC831" s="47"/>
      <c r="FD831" s="47"/>
      <c r="FE831" s="47"/>
      <c r="FF831" s="47"/>
      <c r="FG831" s="47"/>
      <c r="FH831" s="47"/>
      <c r="FI831" s="47"/>
      <c r="FJ831" s="47"/>
      <c r="FK831" s="47"/>
      <c r="FL831" s="47"/>
      <c r="FM831" s="47"/>
      <c r="FN831" s="47"/>
      <c r="FO831" s="47"/>
      <c r="FP831" s="47"/>
      <c r="FQ831" s="47"/>
      <c r="FR831" s="47"/>
      <c r="FS831" s="47"/>
      <c r="FT831" s="47"/>
    </row>
    <row r="832" spans="1:176" ht="15" customHeight="1">
      <c r="A832" s="47">
        <v>829</v>
      </c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7"/>
      <c r="BX832" s="47"/>
      <c r="BY832" s="47"/>
      <c r="BZ832" s="47"/>
      <c r="CA832" s="47"/>
      <c r="CB832" s="47"/>
      <c r="CC832" s="47"/>
      <c r="CD832" s="47"/>
      <c r="CE832" s="47"/>
      <c r="CF832" s="47"/>
      <c r="CG832" s="47"/>
      <c r="CH832" s="47"/>
      <c r="CI832" s="47"/>
      <c r="CJ832" s="47"/>
      <c r="CK832" s="47"/>
      <c r="CL832" s="47"/>
      <c r="CM832" s="47"/>
      <c r="CN832" s="47"/>
      <c r="CO832" s="47"/>
      <c r="CP832" s="47"/>
      <c r="CQ832" s="47"/>
      <c r="CR832" s="47"/>
      <c r="CS832" s="47"/>
      <c r="CT832" s="47"/>
      <c r="CU832" s="47"/>
      <c r="CV832" s="47"/>
      <c r="CW832" s="47"/>
      <c r="CX832" s="47"/>
      <c r="CY832" s="47"/>
      <c r="CZ832" s="47"/>
      <c r="DA832" s="47"/>
      <c r="DB832" s="47"/>
      <c r="DC832" s="47"/>
      <c r="DD832" s="47"/>
      <c r="DE832" s="47"/>
      <c r="DF832" s="47"/>
      <c r="DG832" s="47"/>
      <c r="DH832" s="47"/>
      <c r="DI832" s="47"/>
      <c r="DJ832" s="47"/>
      <c r="DK832" s="47"/>
      <c r="DL832" s="47"/>
      <c r="DM832" s="47"/>
      <c r="DN832" s="47"/>
      <c r="DO832" s="47"/>
      <c r="DP832" s="47"/>
      <c r="DQ832" s="47"/>
      <c r="DR832" s="47"/>
      <c r="DS832" s="47"/>
      <c r="DT832" s="47"/>
      <c r="DU832" s="47"/>
      <c r="DV832" s="47"/>
      <c r="DW832" s="47"/>
      <c r="DX832" s="47"/>
      <c r="DY832" s="47"/>
      <c r="DZ832" s="47"/>
      <c r="EA832" s="47"/>
      <c r="EB832" s="47"/>
      <c r="EC832" s="47"/>
      <c r="ED832" s="47"/>
      <c r="EE832" s="47"/>
      <c r="EF832" s="47"/>
      <c r="EG832" s="47"/>
      <c r="EH832" s="47"/>
      <c r="EI832" s="47"/>
      <c r="EJ832" s="47"/>
      <c r="EK832" s="47"/>
      <c r="EL832" s="47"/>
      <c r="EM832" s="47"/>
      <c r="EN832" s="47"/>
      <c r="EO832" s="47"/>
      <c r="EP832" s="47"/>
      <c r="EQ832" s="47"/>
      <c r="ER832" s="47"/>
      <c r="ES832" s="47"/>
      <c r="ET832" s="47"/>
      <c r="EU832" s="47"/>
      <c r="EV832" s="47"/>
      <c r="EW832" s="47"/>
      <c r="EX832" s="47"/>
      <c r="EY832" s="47"/>
      <c r="EZ832" s="47"/>
      <c r="FA832" s="47"/>
      <c r="FB832" s="47"/>
      <c r="FC832" s="47"/>
      <c r="FD832" s="47"/>
      <c r="FE832" s="47"/>
      <c r="FF832" s="47"/>
      <c r="FG832" s="47"/>
      <c r="FH832" s="47"/>
      <c r="FI832" s="47"/>
      <c r="FJ832" s="47"/>
      <c r="FK832" s="47"/>
      <c r="FL832" s="47"/>
      <c r="FM832" s="47"/>
      <c r="FN832" s="47"/>
      <c r="FO832" s="47"/>
      <c r="FP832" s="47"/>
      <c r="FQ832" s="47"/>
      <c r="FR832" s="47"/>
      <c r="FS832" s="47"/>
      <c r="FT832" s="47"/>
    </row>
    <row r="833" spans="1:176" ht="15" customHeight="1">
      <c r="A833" s="47">
        <v>830</v>
      </c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7"/>
      <c r="BX833" s="47"/>
      <c r="BY833" s="47"/>
      <c r="BZ833" s="47"/>
      <c r="CA833" s="47"/>
      <c r="CB833" s="47"/>
      <c r="CC833" s="47"/>
      <c r="CD833" s="47"/>
      <c r="CE833" s="47"/>
      <c r="CF833" s="47"/>
      <c r="CG833" s="47"/>
      <c r="CH833" s="47"/>
      <c r="CI833" s="47"/>
      <c r="CJ833" s="47"/>
      <c r="CK833" s="47"/>
      <c r="CL833" s="47"/>
      <c r="CM833" s="47"/>
      <c r="CN833" s="47"/>
      <c r="CO833" s="47"/>
      <c r="CP833" s="47"/>
      <c r="CQ833" s="47"/>
      <c r="CR833" s="47"/>
      <c r="CS833" s="47"/>
      <c r="CT833" s="47"/>
      <c r="CU833" s="47"/>
      <c r="CV833" s="47"/>
      <c r="CW833" s="47"/>
      <c r="CX833" s="47"/>
      <c r="CY833" s="47"/>
      <c r="CZ833" s="47"/>
      <c r="DA833" s="47"/>
      <c r="DB833" s="47"/>
      <c r="DC833" s="47"/>
      <c r="DD833" s="47"/>
      <c r="DE833" s="47"/>
      <c r="DF833" s="47"/>
      <c r="DG833" s="47"/>
      <c r="DH833" s="47"/>
      <c r="DI833" s="47"/>
      <c r="DJ833" s="47"/>
      <c r="DK833" s="47"/>
      <c r="DL833" s="47"/>
      <c r="DM833" s="47"/>
      <c r="DN833" s="47"/>
      <c r="DO833" s="47"/>
      <c r="DP833" s="47"/>
      <c r="DQ833" s="47"/>
      <c r="DR833" s="47"/>
      <c r="DS833" s="47"/>
      <c r="DT833" s="47"/>
      <c r="DU833" s="47"/>
      <c r="DV833" s="47"/>
      <c r="DW833" s="47"/>
      <c r="DX833" s="47"/>
      <c r="DY833" s="47"/>
      <c r="DZ833" s="47"/>
      <c r="EA833" s="47"/>
      <c r="EB833" s="47"/>
      <c r="EC833" s="47"/>
      <c r="ED833" s="47"/>
      <c r="EE833" s="47"/>
      <c r="EF833" s="47"/>
      <c r="EG833" s="47"/>
      <c r="EH833" s="47"/>
      <c r="EI833" s="47"/>
      <c r="EJ833" s="47"/>
      <c r="EK833" s="47"/>
      <c r="EL833" s="47"/>
      <c r="EM833" s="47"/>
      <c r="EN833" s="47"/>
      <c r="EO833" s="47"/>
      <c r="EP833" s="47"/>
      <c r="EQ833" s="47"/>
      <c r="ER833" s="47"/>
      <c r="ES833" s="47"/>
      <c r="ET833" s="47"/>
      <c r="EU833" s="47"/>
      <c r="EV833" s="47"/>
      <c r="EW833" s="47"/>
      <c r="EX833" s="47"/>
      <c r="EY833" s="47"/>
      <c r="EZ833" s="47"/>
      <c r="FA833" s="47"/>
      <c r="FB833" s="47"/>
      <c r="FC833" s="47"/>
      <c r="FD833" s="47"/>
      <c r="FE833" s="47"/>
      <c r="FF833" s="47"/>
      <c r="FG833" s="47"/>
      <c r="FH833" s="47"/>
      <c r="FI833" s="47"/>
      <c r="FJ833" s="47"/>
      <c r="FK833" s="47"/>
      <c r="FL833" s="47"/>
      <c r="FM833" s="47"/>
      <c r="FN833" s="47"/>
      <c r="FO833" s="47"/>
      <c r="FP833" s="47"/>
      <c r="FQ833" s="47"/>
      <c r="FR833" s="47"/>
      <c r="FS833" s="47"/>
      <c r="FT833" s="47"/>
    </row>
    <row r="834" spans="1:176" ht="15" customHeight="1">
      <c r="A834" s="47">
        <v>831</v>
      </c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7"/>
      <c r="BX834" s="47"/>
      <c r="BY834" s="47"/>
      <c r="BZ834" s="47"/>
      <c r="CA834" s="47"/>
      <c r="CB834" s="47"/>
      <c r="CC834" s="47"/>
      <c r="CD834" s="47"/>
      <c r="CE834" s="47"/>
      <c r="CF834" s="47"/>
      <c r="CG834" s="47"/>
      <c r="CH834" s="47"/>
      <c r="CI834" s="47"/>
      <c r="CJ834" s="47"/>
      <c r="CK834" s="47"/>
      <c r="CL834" s="47"/>
      <c r="CM834" s="47"/>
      <c r="CN834" s="47"/>
      <c r="CO834" s="47"/>
      <c r="CP834" s="47"/>
      <c r="CQ834" s="47"/>
      <c r="CR834" s="47"/>
      <c r="CS834" s="47"/>
      <c r="CT834" s="47"/>
      <c r="CU834" s="47"/>
      <c r="CV834" s="47"/>
      <c r="CW834" s="47"/>
      <c r="CX834" s="47"/>
      <c r="CY834" s="47"/>
      <c r="CZ834" s="47"/>
      <c r="DA834" s="47"/>
      <c r="DB834" s="47"/>
      <c r="DC834" s="47"/>
      <c r="DD834" s="47"/>
      <c r="DE834" s="47"/>
      <c r="DF834" s="47"/>
      <c r="DG834" s="47"/>
      <c r="DH834" s="47"/>
      <c r="DI834" s="47"/>
      <c r="DJ834" s="47"/>
      <c r="DK834" s="47"/>
      <c r="DL834" s="47"/>
      <c r="DM834" s="47"/>
      <c r="DN834" s="47"/>
      <c r="DO834" s="47"/>
      <c r="DP834" s="47"/>
      <c r="DQ834" s="47"/>
      <c r="DR834" s="47"/>
      <c r="DS834" s="47"/>
      <c r="DT834" s="47"/>
      <c r="DU834" s="47"/>
      <c r="DV834" s="47"/>
      <c r="DW834" s="47"/>
      <c r="DX834" s="47"/>
      <c r="DY834" s="47"/>
      <c r="DZ834" s="47"/>
      <c r="EA834" s="47"/>
      <c r="EB834" s="47"/>
      <c r="EC834" s="47"/>
      <c r="ED834" s="47"/>
      <c r="EE834" s="47"/>
      <c r="EF834" s="47"/>
      <c r="EG834" s="47"/>
      <c r="EH834" s="47"/>
      <c r="EI834" s="47"/>
      <c r="EJ834" s="47"/>
      <c r="EK834" s="47"/>
      <c r="EL834" s="47"/>
      <c r="EM834" s="47"/>
      <c r="EN834" s="47"/>
      <c r="EO834" s="47"/>
      <c r="EP834" s="47"/>
      <c r="EQ834" s="47"/>
      <c r="ER834" s="47"/>
      <c r="ES834" s="47"/>
      <c r="ET834" s="47"/>
      <c r="EU834" s="47"/>
      <c r="EV834" s="47"/>
      <c r="EW834" s="47"/>
      <c r="EX834" s="47"/>
      <c r="EY834" s="47"/>
      <c r="EZ834" s="47"/>
      <c r="FA834" s="47"/>
      <c r="FB834" s="47"/>
      <c r="FC834" s="47"/>
      <c r="FD834" s="47"/>
      <c r="FE834" s="47"/>
      <c r="FF834" s="47"/>
      <c r="FG834" s="47"/>
      <c r="FH834" s="47"/>
      <c r="FI834" s="47"/>
      <c r="FJ834" s="47"/>
      <c r="FK834" s="47"/>
      <c r="FL834" s="47"/>
      <c r="FM834" s="47"/>
      <c r="FN834" s="47"/>
      <c r="FO834" s="47"/>
      <c r="FP834" s="47"/>
      <c r="FQ834" s="47"/>
      <c r="FR834" s="47"/>
      <c r="FS834" s="47"/>
      <c r="FT834" s="47"/>
    </row>
    <row r="835" spans="1:176" ht="15" customHeight="1">
      <c r="A835" s="47">
        <v>832</v>
      </c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7"/>
      <c r="BX835" s="47"/>
      <c r="BY835" s="47"/>
      <c r="BZ835" s="47"/>
      <c r="CA835" s="47"/>
      <c r="CB835" s="47"/>
      <c r="CC835" s="47"/>
      <c r="CD835" s="47"/>
      <c r="CE835" s="47"/>
      <c r="CF835" s="47"/>
      <c r="CG835" s="47"/>
      <c r="CH835" s="47"/>
      <c r="CI835" s="47"/>
      <c r="CJ835" s="47"/>
      <c r="CK835" s="47"/>
      <c r="CL835" s="47"/>
      <c r="CM835" s="47"/>
      <c r="CN835" s="47"/>
      <c r="CO835" s="47"/>
      <c r="CP835" s="47"/>
      <c r="CQ835" s="47"/>
      <c r="CR835" s="47"/>
      <c r="CS835" s="47"/>
      <c r="CT835" s="47"/>
      <c r="CU835" s="47"/>
      <c r="CV835" s="47"/>
      <c r="CW835" s="47"/>
      <c r="CX835" s="47"/>
      <c r="CY835" s="47"/>
      <c r="CZ835" s="47"/>
      <c r="DA835" s="47"/>
      <c r="DB835" s="47"/>
      <c r="DC835" s="47"/>
      <c r="DD835" s="47"/>
      <c r="DE835" s="47"/>
      <c r="DF835" s="47"/>
      <c r="DG835" s="47"/>
      <c r="DH835" s="47"/>
      <c r="DI835" s="47"/>
      <c r="DJ835" s="47"/>
      <c r="DK835" s="47"/>
      <c r="DL835" s="47"/>
      <c r="DM835" s="47"/>
      <c r="DN835" s="47"/>
      <c r="DO835" s="47"/>
      <c r="DP835" s="47"/>
      <c r="DQ835" s="47"/>
      <c r="DR835" s="47"/>
      <c r="DS835" s="47"/>
      <c r="DT835" s="47"/>
      <c r="DU835" s="47"/>
      <c r="DV835" s="47"/>
      <c r="DW835" s="47"/>
      <c r="DX835" s="47"/>
      <c r="DY835" s="47"/>
      <c r="DZ835" s="47"/>
      <c r="EA835" s="47"/>
      <c r="EB835" s="47"/>
      <c r="EC835" s="47"/>
      <c r="ED835" s="47"/>
      <c r="EE835" s="47"/>
      <c r="EF835" s="47"/>
      <c r="EG835" s="47"/>
      <c r="EH835" s="47"/>
      <c r="EI835" s="47"/>
      <c r="EJ835" s="47"/>
      <c r="EK835" s="47"/>
      <c r="EL835" s="47"/>
      <c r="EM835" s="47"/>
      <c r="EN835" s="47"/>
      <c r="EO835" s="47"/>
      <c r="EP835" s="47"/>
      <c r="EQ835" s="47"/>
      <c r="ER835" s="47"/>
      <c r="ES835" s="47"/>
      <c r="ET835" s="47"/>
      <c r="EU835" s="47"/>
      <c r="EV835" s="47"/>
      <c r="EW835" s="47"/>
      <c r="EX835" s="47"/>
      <c r="EY835" s="47"/>
      <c r="EZ835" s="47"/>
      <c r="FA835" s="47"/>
      <c r="FB835" s="47"/>
      <c r="FC835" s="47"/>
      <c r="FD835" s="47"/>
      <c r="FE835" s="47"/>
      <c r="FF835" s="47"/>
      <c r="FG835" s="47"/>
      <c r="FH835" s="47"/>
      <c r="FI835" s="47"/>
      <c r="FJ835" s="47"/>
      <c r="FK835" s="47"/>
      <c r="FL835" s="47"/>
      <c r="FM835" s="47"/>
      <c r="FN835" s="47"/>
      <c r="FO835" s="47"/>
      <c r="FP835" s="47"/>
      <c r="FQ835" s="47"/>
      <c r="FR835" s="47"/>
      <c r="FS835" s="47"/>
      <c r="FT835" s="47"/>
    </row>
    <row r="836" spans="1:176" ht="15" customHeight="1">
      <c r="A836" s="47">
        <v>833</v>
      </c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7"/>
      <c r="BX836" s="47"/>
      <c r="BY836" s="47"/>
      <c r="BZ836" s="47"/>
      <c r="CA836" s="47"/>
      <c r="CB836" s="47"/>
      <c r="CC836" s="47"/>
      <c r="CD836" s="47"/>
      <c r="CE836" s="47"/>
      <c r="CF836" s="47"/>
      <c r="CG836" s="47"/>
      <c r="CH836" s="47"/>
      <c r="CI836" s="47"/>
      <c r="CJ836" s="47"/>
      <c r="CK836" s="47"/>
      <c r="CL836" s="47"/>
      <c r="CM836" s="47"/>
      <c r="CN836" s="47"/>
      <c r="CO836" s="47"/>
      <c r="CP836" s="47"/>
      <c r="CQ836" s="47"/>
      <c r="CR836" s="47"/>
      <c r="CS836" s="47"/>
      <c r="CT836" s="47"/>
      <c r="CU836" s="47"/>
      <c r="CV836" s="47"/>
      <c r="CW836" s="47"/>
      <c r="CX836" s="47"/>
      <c r="CY836" s="47"/>
      <c r="CZ836" s="47"/>
      <c r="DA836" s="47"/>
      <c r="DB836" s="47"/>
      <c r="DC836" s="47"/>
      <c r="DD836" s="47"/>
      <c r="DE836" s="47"/>
      <c r="DF836" s="47"/>
      <c r="DG836" s="47"/>
      <c r="DH836" s="47"/>
      <c r="DI836" s="47"/>
      <c r="DJ836" s="47"/>
      <c r="DK836" s="47"/>
      <c r="DL836" s="47"/>
      <c r="DM836" s="47"/>
      <c r="DN836" s="47"/>
      <c r="DO836" s="47"/>
      <c r="DP836" s="47"/>
      <c r="DQ836" s="47"/>
      <c r="DR836" s="47"/>
      <c r="DS836" s="47"/>
      <c r="DT836" s="47"/>
      <c r="DU836" s="47"/>
      <c r="DV836" s="47"/>
      <c r="DW836" s="47"/>
      <c r="DX836" s="47"/>
      <c r="DY836" s="47"/>
      <c r="DZ836" s="47"/>
      <c r="EA836" s="47"/>
      <c r="EB836" s="47"/>
      <c r="EC836" s="47"/>
      <c r="ED836" s="47"/>
      <c r="EE836" s="47"/>
      <c r="EF836" s="47"/>
      <c r="EG836" s="47"/>
      <c r="EH836" s="47"/>
      <c r="EI836" s="47"/>
      <c r="EJ836" s="47"/>
      <c r="EK836" s="47"/>
      <c r="EL836" s="47"/>
      <c r="EM836" s="47"/>
      <c r="EN836" s="47"/>
      <c r="EO836" s="47"/>
      <c r="EP836" s="47"/>
      <c r="EQ836" s="47"/>
      <c r="ER836" s="47"/>
      <c r="ES836" s="47"/>
      <c r="ET836" s="47"/>
      <c r="EU836" s="47"/>
      <c r="EV836" s="47"/>
      <c r="EW836" s="47"/>
      <c r="EX836" s="47"/>
      <c r="EY836" s="47"/>
      <c r="EZ836" s="47"/>
      <c r="FA836" s="47"/>
      <c r="FB836" s="47"/>
      <c r="FC836" s="47"/>
      <c r="FD836" s="47"/>
      <c r="FE836" s="47"/>
      <c r="FF836" s="47"/>
      <c r="FG836" s="47"/>
      <c r="FH836" s="47"/>
      <c r="FI836" s="47"/>
      <c r="FJ836" s="47"/>
      <c r="FK836" s="47"/>
      <c r="FL836" s="47"/>
      <c r="FM836" s="47"/>
      <c r="FN836" s="47"/>
      <c r="FO836" s="47"/>
      <c r="FP836" s="47"/>
      <c r="FQ836" s="47"/>
      <c r="FR836" s="47"/>
      <c r="FS836" s="47"/>
      <c r="FT836" s="47"/>
    </row>
    <row r="837" spans="1:176" ht="15" customHeight="1">
      <c r="A837" s="47">
        <v>834</v>
      </c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7"/>
      <c r="BX837" s="47"/>
      <c r="BY837" s="47"/>
      <c r="BZ837" s="47"/>
      <c r="CA837" s="47"/>
      <c r="CB837" s="47"/>
      <c r="CC837" s="47"/>
      <c r="CD837" s="47"/>
      <c r="CE837" s="47"/>
      <c r="CF837" s="47"/>
      <c r="CG837" s="47"/>
      <c r="CH837" s="47"/>
      <c r="CI837" s="47"/>
      <c r="CJ837" s="47"/>
      <c r="CK837" s="47"/>
      <c r="CL837" s="47"/>
      <c r="CM837" s="47"/>
      <c r="CN837" s="47"/>
      <c r="CO837" s="47"/>
      <c r="CP837" s="47"/>
      <c r="CQ837" s="47"/>
      <c r="CR837" s="47"/>
      <c r="CS837" s="47"/>
      <c r="CT837" s="47"/>
      <c r="CU837" s="47"/>
      <c r="CV837" s="47"/>
      <c r="CW837" s="47"/>
      <c r="CX837" s="47"/>
      <c r="CY837" s="47"/>
      <c r="CZ837" s="47"/>
      <c r="DA837" s="47"/>
      <c r="DB837" s="47"/>
      <c r="DC837" s="47"/>
      <c r="DD837" s="47"/>
      <c r="DE837" s="47"/>
      <c r="DF837" s="47"/>
      <c r="DG837" s="47"/>
      <c r="DH837" s="47"/>
      <c r="DI837" s="47"/>
      <c r="DJ837" s="47"/>
      <c r="DK837" s="47"/>
      <c r="DL837" s="47"/>
      <c r="DM837" s="47"/>
      <c r="DN837" s="47"/>
      <c r="DO837" s="47"/>
      <c r="DP837" s="47"/>
      <c r="DQ837" s="47"/>
      <c r="DR837" s="47"/>
      <c r="DS837" s="47"/>
      <c r="DT837" s="47"/>
      <c r="DU837" s="47"/>
      <c r="DV837" s="47"/>
      <c r="DW837" s="47"/>
      <c r="DX837" s="47"/>
      <c r="DY837" s="47"/>
      <c r="DZ837" s="47"/>
      <c r="EA837" s="47"/>
      <c r="EB837" s="47"/>
      <c r="EC837" s="47"/>
      <c r="ED837" s="47"/>
      <c r="EE837" s="47"/>
      <c r="EF837" s="47"/>
      <c r="EG837" s="47"/>
      <c r="EH837" s="47"/>
      <c r="EI837" s="47"/>
      <c r="EJ837" s="47"/>
      <c r="EK837" s="47"/>
      <c r="EL837" s="47"/>
      <c r="EM837" s="47"/>
      <c r="EN837" s="47"/>
      <c r="EO837" s="47"/>
      <c r="EP837" s="47"/>
      <c r="EQ837" s="47"/>
      <c r="ER837" s="47"/>
      <c r="ES837" s="47"/>
      <c r="ET837" s="47"/>
      <c r="EU837" s="47"/>
      <c r="EV837" s="47"/>
      <c r="EW837" s="47"/>
      <c r="EX837" s="47"/>
      <c r="EY837" s="47"/>
      <c r="EZ837" s="47"/>
      <c r="FA837" s="47"/>
      <c r="FB837" s="47"/>
      <c r="FC837" s="47"/>
      <c r="FD837" s="47"/>
      <c r="FE837" s="47"/>
      <c r="FF837" s="47"/>
      <c r="FG837" s="47"/>
      <c r="FH837" s="47"/>
      <c r="FI837" s="47"/>
      <c r="FJ837" s="47"/>
      <c r="FK837" s="47"/>
      <c r="FL837" s="47"/>
      <c r="FM837" s="47"/>
      <c r="FN837" s="47"/>
      <c r="FO837" s="47"/>
      <c r="FP837" s="47"/>
      <c r="FQ837" s="47"/>
      <c r="FR837" s="47"/>
      <c r="FS837" s="47"/>
      <c r="FT837" s="47"/>
    </row>
    <row r="838" spans="1:176" ht="15" customHeight="1">
      <c r="A838" s="47">
        <v>835</v>
      </c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7"/>
      <c r="BX838" s="47"/>
      <c r="BY838" s="47"/>
      <c r="BZ838" s="47"/>
      <c r="CA838" s="47"/>
      <c r="CB838" s="47"/>
      <c r="CC838" s="47"/>
      <c r="CD838" s="47"/>
      <c r="CE838" s="47"/>
      <c r="CF838" s="47"/>
      <c r="CG838" s="47"/>
      <c r="CH838" s="47"/>
      <c r="CI838" s="47"/>
      <c r="CJ838" s="47"/>
      <c r="CK838" s="47"/>
      <c r="CL838" s="47"/>
      <c r="CM838" s="47"/>
      <c r="CN838" s="47"/>
      <c r="CO838" s="47"/>
      <c r="CP838" s="47"/>
      <c r="CQ838" s="47"/>
      <c r="CR838" s="47"/>
      <c r="CS838" s="47"/>
      <c r="CT838" s="47"/>
      <c r="CU838" s="47"/>
      <c r="CV838" s="47"/>
      <c r="CW838" s="47"/>
      <c r="CX838" s="47"/>
      <c r="CY838" s="47"/>
      <c r="CZ838" s="47"/>
      <c r="DA838" s="47"/>
      <c r="DB838" s="47"/>
      <c r="DC838" s="47"/>
      <c r="DD838" s="47"/>
      <c r="DE838" s="47"/>
      <c r="DF838" s="47"/>
      <c r="DG838" s="47"/>
      <c r="DH838" s="47"/>
      <c r="DI838" s="47"/>
      <c r="DJ838" s="47"/>
      <c r="DK838" s="47"/>
      <c r="DL838" s="47"/>
      <c r="DM838" s="47"/>
      <c r="DN838" s="47"/>
      <c r="DO838" s="47"/>
      <c r="DP838" s="47"/>
      <c r="DQ838" s="47"/>
      <c r="DR838" s="47"/>
      <c r="DS838" s="47"/>
      <c r="DT838" s="47"/>
      <c r="DU838" s="47"/>
      <c r="DV838" s="47"/>
      <c r="DW838" s="47"/>
      <c r="DX838" s="47"/>
      <c r="DY838" s="47"/>
      <c r="DZ838" s="47"/>
      <c r="EA838" s="47"/>
      <c r="EB838" s="47"/>
      <c r="EC838" s="47"/>
      <c r="ED838" s="47"/>
      <c r="EE838" s="47"/>
      <c r="EF838" s="47"/>
      <c r="EG838" s="47"/>
      <c r="EH838" s="47"/>
      <c r="EI838" s="47"/>
      <c r="EJ838" s="47"/>
      <c r="EK838" s="47"/>
      <c r="EL838" s="47"/>
      <c r="EM838" s="47"/>
      <c r="EN838" s="47"/>
      <c r="EO838" s="47"/>
      <c r="EP838" s="47"/>
      <c r="EQ838" s="47"/>
      <c r="ER838" s="47"/>
      <c r="ES838" s="47"/>
      <c r="ET838" s="47"/>
      <c r="EU838" s="47"/>
      <c r="EV838" s="47"/>
      <c r="EW838" s="47"/>
      <c r="EX838" s="47"/>
      <c r="EY838" s="47"/>
      <c r="EZ838" s="47"/>
      <c r="FA838" s="47"/>
      <c r="FB838" s="47"/>
      <c r="FC838" s="47"/>
      <c r="FD838" s="47"/>
      <c r="FE838" s="47"/>
      <c r="FF838" s="47"/>
      <c r="FG838" s="47"/>
      <c r="FH838" s="47"/>
      <c r="FI838" s="47"/>
      <c r="FJ838" s="47"/>
      <c r="FK838" s="47"/>
      <c r="FL838" s="47"/>
      <c r="FM838" s="47"/>
      <c r="FN838" s="47"/>
      <c r="FO838" s="47"/>
      <c r="FP838" s="47"/>
      <c r="FQ838" s="47"/>
      <c r="FR838" s="47"/>
      <c r="FS838" s="47"/>
      <c r="FT838" s="47"/>
    </row>
    <row r="839" spans="1:176" ht="15" customHeight="1">
      <c r="A839" s="47">
        <v>836</v>
      </c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7"/>
      <c r="BX839" s="47"/>
      <c r="BY839" s="47"/>
      <c r="BZ839" s="47"/>
      <c r="CA839" s="47"/>
      <c r="CB839" s="47"/>
      <c r="CC839" s="47"/>
      <c r="CD839" s="47"/>
      <c r="CE839" s="47"/>
      <c r="CF839" s="47"/>
      <c r="CG839" s="47"/>
      <c r="CH839" s="47"/>
      <c r="CI839" s="47"/>
      <c r="CJ839" s="47"/>
      <c r="CK839" s="47"/>
      <c r="CL839" s="47"/>
      <c r="CM839" s="47"/>
      <c r="CN839" s="47"/>
      <c r="CO839" s="47"/>
      <c r="CP839" s="47"/>
      <c r="CQ839" s="47"/>
      <c r="CR839" s="47"/>
      <c r="CS839" s="47"/>
      <c r="CT839" s="47"/>
      <c r="CU839" s="47"/>
      <c r="CV839" s="47"/>
      <c r="CW839" s="47"/>
      <c r="CX839" s="47"/>
      <c r="CY839" s="47"/>
      <c r="CZ839" s="47"/>
      <c r="DA839" s="47"/>
      <c r="DB839" s="47"/>
      <c r="DC839" s="47"/>
      <c r="DD839" s="47"/>
      <c r="DE839" s="47"/>
      <c r="DF839" s="47"/>
      <c r="DG839" s="47"/>
      <c r="DH839" s="47"/>
      <c r="DI839" s="47"/>
      <c r="DJ839" s="47"/>
      <c r="DK839" s="47"/>
      <c r="DL839" s="47"/>
      <c r="DM839" s="47"/>
      <c r="DN839" s="47"/>
      <c r="DO839" s="47"/>
      <c r="DP839" s="47"/>
      <c r="DQ839" s="47"/>
      <c r="DR839" s="47"/>
      <c r="DS839" s="47"/>
      <c r="DT839" s="47"/>
      <c r="DU839" s="47"/>
      <c r="DV839" s="47"/>
      <c r="DW839" s="47"/>
      <c r="DX839" s="47"/>
      <c r="DY839" s="47"/>
      <c r="DZ839" s="47"/>
      <c r="EA839" s="47"/>
      <c r="EB839" s="47"/>
      <c r="EC839" s="47"/>
      <c r="ED839" s="47"/>
      <c r="EE839" s="47"/>
      <c r="EF839" s="47"/>
      <c r="EG839" s="47"/>
      <c r="EH839" s="47"/>
      <c r="EI839" s="47"/>
      <c r="EJ839" s="47"/>
      <c r="EK839" s="47"/>
      <c r="EL839" s="47"/>
      <c r="EM839" s="47"/>
      <c r="EN839" s="47"/>
      <c r="EO839" s="47"/>
      <c r="EP839" s="47"/>
      <c r="EQ839" s="47"/>
      <c r="ER839" s="47"/>
      <c r="ES839" s="47"/>
      <c r="ET839" s="47"/>
      <c r="EU839" s="47"/>
      <c r="EV839" s="47"/>
      <c r="EW839" s="47"/>
      <c r="EX839" s="47"/>
      <c r="EY839" s="47"/>
      <c r="EZ839" s="47"/>
      <c r="FA839" s="47"/>
      <c r="FB839" s="47"/>
      <c r="FC839" s="47"/>
      <c r="FD839" s="47"/>
      <c r="FE839" s="47"/>
      <c r="FF839" s="47"/>
      <c r="FG839" s="47"/>
      <c r="FH839" s="47"/>
      <c r="FI839" s="47"/>
      <c r="FJ839" s="47"/>
      <c r="FK839" s="47"/>
      <c r="FL839" s="47"/>
      <c r="FM839" s="47"/>
      <c r="FN839" s="47"/>
      <c r="FO839" s="47"/>
      <c r="FP839" s="47"/>
      <c r="FQ839" s="47"/>
      <c r="FR839" s="47"/>
      <c r="FS839" s="47"/>
      <c r="FT839" s="47"/>
    </row>
    <row r="840" spans="1:176" ht="15" customHeight="1">
      <c r="A840" s="47">
        <v>837</v>
      </c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7"/>
      <c r="BX840" s="47"/>
      <c r="BY840" s="47"/>
      <c r="BZ840" s="47"/>
      <c r="CA840" s="47"/>
      <c r="CB840" s="47"/>
      <c r="CC840" s="47"/>
      <c r="CD840" s="47"/>
      <c r="CE840" s="47"/>
      <c r="CF840" s="47"/>
      <c r="CG840" s="47"/>
      <c r="CH840" s="47"/>
      <c r="CI840" s="47"/>
      <c r="CJ840" s="47"/>
      <c r="CK840" s="47"/>
      <c r="CL840" s="47"/>
      <c r="CM840" s="47"/>
      <c r="CN840" s="47"/>
      <c r="CO840" s="47"/>
      <c r="CP840" s="47"/>
      <c r="CQ840" s="47"/>
      <c r="CR840" s="47"/>
      <c r="CS840" s="47"/>
      <c r="CT840" s="47"/>
      <c r="CU840" s="47"/>
      <c r="CV840" s="47"/>
      <c r="CW840" s="47"/>
      <c r="CX840" s="47"/>
      <c r="CY840" s="47"/>
      <c r="CZ840" s="47"/>
      <c r="DA840" s="47"/>
      <c r="DB840" s="47"/>
      <c r="DC840" s="47"/>
      <c r="DD840" s="47"/>
      <c r="DE840" s="47"/>
      <c r="DF840" s="47"/>
      <c r="DG840" s="47"/>
      <c r="DH840" s="47"/>
      <c r="DI840" s="47"/>
      <c r="DJ840" s="47"/>
      <c r="DK840" s="47"/>
      <c r="DL840" s="47"/>
      <c r="DM840" s="47"/>
      <c r="DN840" s="47"/>
      <c r="DO840" s="47"/>
      <c r="DP840" s="47"/>
      <c r="DQ840" s="47"/>
      <c r="DR840" s="47"/>
      <c r="DS840" s="47"/>
      <c r="DT840" s="47"/>
      <c r="DU840" s="47"/>
      <c r="DV840" s="47"/>
      <c r="DW840" s="47"/>
      <c r="DX840" s="47"/>
      <c r="DY840" s="47"/>
      <c r="DZ840" s="47"/>
      <c r="EA840" s="47"/>
      <c r="EB840" s="47"/>
      <c r="EC840" s="47"/>
      <c r="ED840" s="47"/>
      <c r="EE840" s="47"/>
      <c r="EF840" s="47"/>
      <c r="EG840" s="47"/>
      <c r="EH840" s="47"/>
      <c r="EI840" s="47"/>
      <c r="EJ840" s="47"/>
      <c r="EK840" s="47"/>
      <c r="EL840" s="47"/>
      <c r="EM840" s="47"/>
      <c r="EN840" s="47"/>
      <c r="EO840" s="47"/>
      <c r="EP840" s="47"/>
      <c r="EQ840" s="47"/>
      <c r="ER840" s="47"/>
      <c r="ES840" s="47"/>
      <c r="ET840" s="47"/>
      <c r="EU840" s="47"/>
      <c r="EV840" s="47"/>
      <c r="EW840" s="47"/>
      <c r="EX840" s="47"/>
      <c r="EY840" s="47"/>
      <c r="EZ840" s="47"/>
      <c r="FA840" s="47"/>
      <c r="FB840" s="47"/>
      <c r="FC840" s="47"/>
      <c r="FD840" s="47"/>
      <c r="FE840" s="47"/>
      <c r="FF840" s="47"/>
      <c r="FG840" s="47"/>
      <c r="FH840" s="47"/>
      <c r="FI840" s="47"/>
      <c r="FJ840" s="47"/>
      <c r="FK840" s="47"/>
      <c r="FL840" s="47"/>
      <c r="FM840" s="47"/>
      <c r="FN840" s="47"/>
      <c r="FO840" s="47"/>
      <c r="FP840" s="47"/>
      <c r="FQ840" s="47"/>
      <c r="FR840" s="47"/>
      <c r="FS840" s="47"/>
      <c r="FT840" s="47"/>
    </row>
    <row r="841" spans="1:176" ht="15" customHeight="1">
      <c r="A841" s="47">
        <v>838</v>
      </c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7"/>
      <c r="BX841" s="47"/>
      <c r="BY841" s="47"/>
      <c r="BZ841" s="47"/>
      <c r="CA841" s="47"/>
      <c r="CB841" s="47"/>
      <c r="CC841" s="47"/>
      <c r="CD841" s="47"/>
      <c r="CE841" s="47"/>
      <c r="CF841" s="47"/>
      <c r="CG841" s="47"/>
      <c r="CH841" s="47"/>
      <c r="CI841" s="47"/>
      <c r="CJ841" s="47"/>
      <c r="CK841" s="47"/>
      <c r="CL841" s="47"/>
      <c r="CM841" s="47"/>
      <c r="CN841" s="47"/>
      <c r="CO841" s="47"/>
      <c r="CP841" s="47"/>
      <c r="CQ841" s="47"/>
      <c r="CR841" s="47"/>
      <c r="CS841" s="47"/>
      <c r="CT841" s="47"/>
      <c r="CU841" s="47"/>
      <c r="CV841" s="47"/>
      <c r="CW841" s="47"/>
      <c r="CX841" s="47"/>
      <c r="CY841" s="47"/>
      <c r="CZ841" s="47"/>
      <c r="DA841" s="47"/>
      <c r="DB841" s="47"/>
      <c r="DC841" s="47"/>
      <c r="DD841" s="47"/>
      <c r="DE841" s="47"/>
      <c r="DF841" s="47"/>
      <c r="DG841" s="47"/>
      <c r="DH841" s="47"/>
      <c r="DI841" s="47"/>
      <c r="DJ841" s="47"/>
      <c r="DK841" s="47"/>
      <c r="DL841" s="47"/>
      <c r="DM841" s="47"/>
      <c r="DN841" s="47"/>
      <c r="DO841" s="47"/>
      <c r="DP841" s="47"/>
      <c r="DQ841" s="47"/>
      <c r="DR841" s="47"/>
      <c r="DS841" s="47"/>
      <c r="DT841" s="47"/>
      <c r="DU841" s="47"/>
      <c r="DV841" s="47"/>
      <c r="DW841" s="47"/>
      <c r="DX841" s="47"/>
      <c r="DY841" s="47"/>
      <c r="DZ841" s="47"/>
      <c r="EA841" s="47"/>
      <c r="EB841" s="47"/>
      <c r="EC841" s="47"/>
      <c r="ED841" s="47"/>
      <c r="EE841" s="47"/>
      <c r="EF841" s="47"/>
      <c r="EG841" s="47"/>
      <c r="EH841" s="47"/>
      <c r="EI841" s="47"/>
      <c r="EJ841" s="47"/>
      <c r="EK841" s="47"/>
      <c r="EL841" s="47"/>
      <c r="EM841" s="47"/>
      <c r="EN841" s="47"/>
      <c r="EO841" s="47"/>
      <c r="EP841" s="47"/>
      <c r="EQ841" s="47"/>
      <c r="ER841" s="47"/>
      <c r="ES841" s="47"/>
      <c r="ET841" s="47"/>
      <c r="EU841" s="47"/>
      <c r="EV841" s="47"/>
      <c r="EW841" s="47"/>
      <c r="EX841" s="47"/>
      <c r="EY841" s="47"/>
      <c r="EZ841" s="47"/>
      <c r="FA841" s="47"/>
      <c r="FB841" s="47"/>
      <c r="FC841" s="47"/>
      <c r="FD841" s="47"/>
      <c r="FE841" s="47"/>
      <c r="FF841" s="47"/>
      <c r="FG841" s="47"/>
      <c r="FH841" s="47"/>
      <c r="FI841" s="47"/>
      <c r="FJ841" s="47"/>
      <c r="FK841" s="47"/>
      <c r="FL841" s="47"/>
      <c r="FM841" s="47"/>
      <c r="FN841" s="47"/>
      <c r="FO841" s="47"/>
      <c r="FP841" s="47"/>
      <c r="FQ841" s="47"/>
      <c r="FR841" s="47"/>
      <c r="FS841" s="47"/>
      <c r="FT841" s="47"/>
    </row>
    <row r="842" spans="1:176" ht="15" customHeight="1">
      <c r="A842" s="47">
        <v>839</v>
      </c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7"/>
      <c r="BX842" s="47"/>
      <c r="BY842" s="47"/>
      <c r="BZ842" s="47"/>
      <c r="CA842" s="47"/>
      <c r="CB842" s="47"/>
      <c r="CC842" s="47"/>
      <c r="CD842" s="47"/>
      <c r="CE842" s="47"/>
      <c r="CF842" s="47"/>
      <c r="CG842" s="47"/>
      <c r="CH842" s="47"/>
      <c r="CI842" s="47"/>
      <c r="CJ842" s="47"/>
      <c r="CK842" s="47"/>
      <c r="CL842" s="47"/>
      <c r="CM842" s="47"/>
      <c r="CN842" s="47"/>
      <c r="CO842" s="47"/>
      <c r="CP842" s="47"/>
      <c r="CQ842" s="47"/>
      <c r="CR842" s="47"/>
      <c r="CS842" s="47"/>
      <c r="CT842" s="47"/>
      <c r="CU842" s="47"/>
      <c r="CV842" s="47"/>
      <c r="CW842" s="47"/>
      <c r="CX842" s="47"/>
      <c r="CY842" s="47"/>
      <c r="CZ842" s="47"/>
      <c r="DA842" s="47"/>
      <c r="DB842" s="47"/>
      <c r="DC842" s="47"/>
      <c r="DD842" s="47"/>
      <c r="DE842" s="47"/>
      <c r="DF842" s="47"/>
      <c r="DG842" s="47"/>
      <c r="DH842" s="47"/>
      <c r="DI842" s="47"/>
      <c r="DJ842" s="47"/>
      <c r="DK842" s="47"/>
      <c r="DL842" s="47"/>
      <c r="DM842" s="47"/>
      <c r="DN842" s="47"/>
      <c r="DO842" s="47"/>
      <c r="DP842" s="47"/>
      <c r="DQ842" s="47"/>
      <c r="DR842" s="47"/>
      <c r="DS842" s="47"/>
      <c r="DT842" s="47"/>
      <c r="DU842" s="47"/>
      <c r="DV842" s="47"/>
      <c r="DW842" s="47"/>
      <c r="DX842" s="47"/>
      <c r="DY842" s="47"/>
      <c r="DZ842" s="47"/>
      <c r="EA842" s="47"/>
      <c r="EB842" s="47"/>
      <c r="EC842" s="47"/>
      <c r="ED842" s="47"/>
      <c r="EE842" s="47"/>
      <c r="EF842" s="47"/>
      <c r="EG842" s="47"/>
      <c r="EH842" s="47"/>
      <c r="EI842" s="47"/>
      <c r="EJ842" s="47"/>
      <c r="EK842" s="47"/>
      <c r="EL842" s="47"/>
      <c r="EM842" s="47"/>
      <c r="EN842" s="47"/>
      <c r="EO842" s="47"/>
      <c r="EP842" s="47"/>
      <c r="EQ842" s="47"/>
      <c r="ER842" s="47"/>
      <c r="ES842" s="47"/>
      <c r="ET842" s="47"/>
      <c r="EU842" s="47"/>
      <c r="EV842" s="47"/>
      <c r="EW842" s="47"/>
      <c r="EX842" s="47"/>
      <c r="EY842" s="47"/>
      <c r="EZ842" s="47"/>
      <c r="FA842" s="47"/>
      <c r="FB842" s="47"/>
      <c r="FC842" s="47"/>
      <c r="FD842" s="47"/>
      <c r="FE842" s="47"/>
      <c r="FF842" s="47"/>
      <c r="FG842" s="47"/>
      <c r="FH842" s="47"/>
      <c r="FI842" s="47"/>
      <c r="FJ842" s="47"/>
      <c r="FK842" s="47"/>
      <c r="FL842" s="47"/>
      <c r="FM842" s="47"/>
      <c r="FN842" s="47"/>
      <c r="FO842" s="47"/>
      <c r="FP842" s="47"/>
      <c r="FQ842" s="47"/>
      <c r="FR842" s="47"/>
      <c r="FS842" s="47"/>
      <c r="FT842" s="47"/>
    </row>
    <row r="843" spans="1:176" ht="15" customHeight="1">
      <c r="A843" s="47">
        <v>840</v>
      </c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7"/>
      <c r="BX843" s="47"/>
      <c r="BY843" s="47"/>
      <c r="BZ843" s="47"/>
      <c r="CA843" s="47"/>
      <c r="CB843" s="47"/>
      <c r="CC843" s="47"/>
      <c r="CD843" s="47"/>
      <c r="CE843" s="47"/>
      <c r="CF843" s="47"/>
      <c r="CG843" s="47"/>
      <c r="CH843" s="47"/>
      <c r="CI843" s="47"/>
      <c r="CJ843" s="47"/>
      <c r="CK843" s="47"/>
      <c r="CL843" s="47"/>
      <c r="CM843" s="47"/>
      <c r="CN843" s="47"/>
      <c r="CO843" s="47"/>
      <c r="CP843" s="47"/>
      <c r="CQ843" s="47"/>
      <c r="CR843" s="47"/>
      <c r="CS843" s="47"/>
      <c r="CT843" s="47"/>
      <c r="CU843" s="47"/>
      <c r="CV843" s="47"/>
      <c r="CW843" s="47"/>
      <c r="CX843" s="47"/>
      <c r="CY843" s="47"/>
      <c r="CZ843" s="47"/>
      <c r="DA843" s="47"/>
      <c r="DB843" s="47"/>
      <c r="DC843" s="47"/>
      <c r="DD843" s="47"/>
      <c r="DE843" s="47"/>
      <c r="DF843" s="47"/>
      <c r="DG843" s="47"/>
      <c r="DH843" s="47"/>
      <c r="DI843" s="47"/>
      <c r="DJ843" s="47"/>
      <c r="DK843" s="47"/>
      <c r="DL843" s="47"/>
      <c r="DM843" s="47"/>
      <c r="DN843" s="47"/>
      <c r="DO843" s="47"/>
      <c r="DP843" s="47"/>
      <c r="DQ843" s="47"/>
      <c r="DR843" s="47"/>
      <c r="DS843" s="47"/>
      <c r="DT843" s="47"/>
      <c r="DU843" s="47"/>
      <c r="DV843" s="47"/>
      <c r="DW843" s="47"/>
      <c r="DX843" s="47"/>
      <c r="DY843" s="47"/>
      <c r="DZ843" s="47"/>
      <c r="EA843" s="47"/>
      <c r="EB843" s="47"/>
      <c r="EC843" s="47"/>
      <c r="ED843" s="47"/>
      <c r="EE843" s="47"/>
      <c r="EF843" s="47"/>
      <c r="EG843" s="47"/>
      <c r="EH843" s="47"/>
      <c r="EI843" s="47"/>
      <c r="EJ843" s="47"/>
      <c r="EK843" s="47"/>
      <c r="EL843" s="47"/>
      <c r="EM843" s="47"/>
      <c r="EN843" s="47"/>
      <c r="EO843" s="47"/>
      <c r="EP843" s="47"/>
      <c r="EQ843" s="47"/>
      <c r="ER843" s="47"/>
      <c r="ES843" s="47"/>
      <c r="ET843" s="47"/>
      <c r="EU843" s="47"/>
      <c r="EV843" s="47"/>
      <c r="EW843" s="47"/>
      <c r="EX843" s="47"/>
      <c r="EY843" s="47"/>
      <c r="EZ843" s="47"/>
      <c r="FA843" s="47"/>
      <c r="FB843" s="47"/>
      <c r="FC843" s="47"/>
      <c r="FD843" s="47"/>
      <c r="FE843" s="47"/>
      <c r="FF843" s="47"/>
      <c r="FG843" s="47"/>
      <c r="FH843" s="47"/>
      <c r="FI843" s="47"/>
      <c r="FJ843" s="47"/>
      <c r="FK843" s="47"/>
      <c r="FL843" s="47"/>
      <c r="FM843" s="47"/>
      <c r="FN843" s="47"/>
      <c r="FO843" s="47"/>
      <c r="FP843" s="47"/>
      <c r="FQ843" s="47"/>
      <c r="FR843" s="47"/>
      <c r="FS843" s="47"/>
      <c r="FT843" s="47"/>
    </row>
    <row r="844" spans="1:176" ht="15" customHeight="1">
      <c r="A844" s="47">
        <v>841</v>
      </c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7"/>
      <c r="BX844" s="47"/>
      <c r="BY844" s="47"/>
      <c r="BZ844" s="47"/>
      <c r="CA844" s="47"/>
      <c r="CB844" s="47"/>
      <c r="CC844" s="47"/>
      <c r="CD844" s="47"/>
      <c r="CE844" s="47"/>
      <c r="CF844" s="47"/>
      <c r="CG844" s="47"/>
      <c r="CH844" s="47"/>
      <c r="CI844" s="47"/>
      <c r="CJ844" s="47"/>
      <c r="CK844" s="47"/>
      <c r="CL844" s="47"/>
      <c r="CM844" s="47"/>
      <c r="CN844" s="47"/>
      <c r="CO844" s="47"/>
      <c r="CP844" s="47"/>
      <c r="CQ844" s="47"/>
      <c r="CR844" s="47"/>
      <c r="CS844" s="47"/>
      <c r="CT844" s="47"/>
      <c r="CU844" s="47"/>
      <c r="CV844" s="47"/>
      <c r="CW844" s="47"/>
      <c r="CX844" s="47"/>
      <c r="CY844" s="47"/>
      <c r="CZ844" s="47"/>
      <c r="DA844" s="47"/>
      <c r="DB844" s="47"/>
      <c r="DC844" s="47"/>
      <c r="DD844" s="47"/>
      <c r="DE844" s="47"/>
      <c r="DF844" s="47"/>
      <c r="DG844" s="47"/>
      <c r="DH844" s="47"/>
      <c r="DI844" s="47"/>
      <c r="DJ844" s="47"/>
      <c r="DK844" s="47"/>
      <c r="DL844" s="47"/>
      <c r="DM844" s="47"/>
      <c r="DN844" s="47"/>
      <c r="DO844" s="47"/>
      <c r="DP844" s="47"/>
      <c r="DQ844" s="47"/>
      <c r="DR844" s="47"/>
      <c r="DS844" s="47"/>
      <c r="DT844" s="47"/>
      <c r="DU844" s="47"/>
      <c r="DV844" s="47"/>
      <c r="DW844" s="47"/>
      <c r="DX844" s="47"/>
      <c r="DY844" s="47"/>
      <c r="DZ844" s="47"/>
      <c r="EA844" s="47"/>
      <c r="EB844" s="47"/>
      <c r="EC844" s="47"/>
      <c r="ED844" s="47"/>
      <c r="EE844" s="47"/>
      <c r="EF844" s="47"/>
      <c r="EG844" s="47"/>
      <c r="EH844" s="47"/>
      <c r="EI844" s="47"/>
      <c r="EJ844" s="47"/>
      <c r="EK844" s="47"/>
      <c r="EL844" s="47"/>
      <c r="EM844" s="47"/>
      <c r="EN844" s="47"/>
      <c r="EO844" s="47"/>
      <c r="EP844" s="47"/>
      <c r="EQ844" s="47"/>
      <c r="ER844" s="47"/>
      <c r="ES844" s="47"/>
      <c r="ET844" s="47"/>
      <c r="EU844" s="47"/>
      <c r="EV844" s="47"/>
      <c r="EW844" s="47"/>
      <c r="EX844" s="47"/>
      <c r="EY844" s="47"/>
      <c r="EZ844" s="47"/>
      <c r="FA844" s="47"/>
      <c r="FB844" s="47"/>
      <c r="FC844" s="47"/>
      <c r="FD844" s="47"/>
      <c r="FE844" s="47"/>
      <c r="FF844" s="47"/>
      <c r="FG844" s="47"/>
      <c r="FH844" s="47"/>
      <c r="FI844" s="47"/>
      <c r="FJ844" s="47"/>
      <c r="FK844" s="47"/>
      <c r="FL844" s="47"/>
      <c r="FM844" s="47"/>
      <c r="FN844" s="47"/>
      <c r="FO844" s="47"/>
      <c r="FP844" s="47"/>
      <c r="FQ844" s="47"/>
      <c r="FR844" s="47"/>
      <c r="FS844" s="47"/>
      <c r="FT844" s="47"/>
    </row>
    <row r="845" spans="1:176" ht="15" customHeight="1">
      <c r="A845" s="47">
        <v>842</v>
      </c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7"/>
      <c r="BX845" s="47"/>
      <c r="BY845" s="47"/>
      <c r="BZ845" s="47"/>
      <c r="CA845" s="47"/>
      <c r="CB845" s="47"/>
      <c r="CC845" s="47"/>
      <c r="CD845" s="47"/>
      <c r="CE845" s="47"/>
      <c r="CF845" s="47"/>
      <c r="CG845" s="47"/>
      <c r="CH845" s="47"/>
      <c r="CI845" s="47"/>
      <c r="CJ845" s="47"/>
      <c r="CK845" s="47"/>
      <c r="CL845" s="47"/>
      <c r="CM845" s="47"/>
      <c r="CN845" s="47"/>
      <c r="CO845" s="47"/>
      <c r="CP845" s="47"/>
      <c r="CQ845" s="47"/>
      <c r="CR845" s="47"/>
      <c r="CS845" s="47"/>
      <c r="CT845" s="47"/>
      <c r="CU845" s="47"/>
      <c r="CV845" s="47"/>
      <c r="CW845" s="47"/>
      <c r="CX845" s="47"/>
      <c r="CY845" s="47"/>
      <c r="CZ845" s="47"/>
      <c r="DA845" s="47"/>
      <c r="DB845" s="47"/>
      <c r="DC845" s="47"/>
      <c r="DD845" s="47"/>
      <c r="DE845" s="47"/>
      <c r="DF845" s="47"/>
      <c r="DG845" s="47"/>
      <c r="DH845" s="47"/>
      <c r="DI845" s="47"/>
      <c r="DJ845" s="47"/>
      <c r="DK845" s="47"/>
      <c r="DL845" s="47"/>
      <c r="DM845" s="47"/>
      <c r="DN845" s="47"/>
      <c r="DO845" s="47"/>
      <c r="DP845" s="47"/>
      <c r="DQ845" s="47"/>
      <c r="DR845" s="47"/>
      <c r="DS845" s="47"/>
      <c r="DT845" s="47"/>
      <c r="DU845" s="47"/>
      <c r="DV845" s="47"/>
      <c r="DW845" s="47"/>
      <c r="DX845" s="47"/>
      <c r="DY845" s="47"/>
      <c r="DZ845" s="47"/>
      <c r="EA845" s="47"/>
      <c r="EB845" s="47"/>
      <c r="EC845" s="47"/>
      <c r="ED845" s="47"/>
      <c r="EE845" s="47"/>
      <c r="EF845" s="47"/>
      <c r="EG845" s="47"/>
      <c r="EH845" s="47"/>
      <c r="EI845" s="47"/>
      <c r="EJ845" s="47"/>
      <c r="EK845" s="47"/>
      <c r="EL845" s="47"/>
      <c r="EM845" s="47"/>
      <c r="EN845" s="47"/>
      <c r="EO845" s="47"/>
      <c r="EP845" s="47"/>
      <c r="EQ845" s="47"/>
      <c r="ER845" s="47"/>
      <c r="ES845" s="47"/>
      <c r="ET845" s="47"/>
      <c r="EU845" s="47"/>
      <c r="EV845" s="47"/>
      <c r="EW845" s="47"/>
      <c r="EX845" s="47"/>
      <c r="EY845" s="47"/>
      <c r="EZ845" s="47"/>
      <c r="FA845" s="47"/>
      <c r="FB845" s="47"/>
      <c r="FC845" s="47"/>
      <c r="FD845" s="47"/>
      <c r="FE845" s="47"/>
      <c r="FF845" s="47"/>
      <c r="FG845" s="47"/>
      <c r="FH845" s="47"/>
      <c r="FI845" s="47"/>
      <c r="FJ845" s="47"/>
      <c r="FK845" s="47"/>
      <c r="FL845" s="47"/>
      <c r="FM845" s="47"/>
      <c r="FN845" s="47"/>
      <c r="FO845" s="47"/>
      <c r="FP845" s="47"/>
      <c r="FQ845" s="47"/>
      <c r="FR845" s="47"/>
      <c r="FS845" s="47"/>
      <c r="FT845" s="47"/>
    </row>
    <row r="846" spans="1:176" ht="15" customHeight="1">
      <c r="A846" s="47">
        <v>843</v>
      </c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7"/>
      <c r="BX846" s="47"/>
      <c r="BY846" s="47"/>
      <c r="BZ846" s="47"/>
      <c r="CA846" s="47"/>
      <c r="CB846" s="47"/>
      <c r="CC846" s="47"/>
      <c r="CD846" s="47"/>
      <c r="CE846" s="47"/>
      <c r="CF846" s="47"/>
      <c r="CG846" s="47"/>
      <c r="CH846" s="47"/>
      <c r="CI846" s="47"/>
      <c r="CJ846" s="47"/>
      <c r="CK846" s="47"/>
      <c r="CL846" s="47"/>
      <c r="CM846" s="47"/>
      <c r="CN846" s="47"/>
      <c r="CO846" s="47"/>
      <c r="CP846" s="47"/>
      <c r="CQ846" s="47"/>
      <c r="CR846" s="47"/>
      <c r="CS846" s="47"/>
      <c r="CT846" s="47"/>
      <c r="CU846" s="47"/>
      <c r="CV846" s="47"/>
      <c r="CW846" s="47"/>
      <c r="CX846" s="47"/>
      <c r="CY846" s="47"/>
      <c r="CZ846" s="47"/>
      <c r="DA846" s="47"/>
      <c r="DB846" s="47"/>
      <c r="DC846" s="47"/>
      <c r="DD846" s="47"/>
      <c r="DE846" s="47"/>
      <c r="DF846" s="47"/>
      <c r="DG846" s="47"/>
      <c r="DH846" s="47"/>
      <c r="DI846" s="47"/>
      <c r="DJ846" s="47"/>
      <c r="DK846" s="47"/>
      <c r="DL846" s="47"/>
      <c r="DM846" s="47"/>
      <c r="DN846" s="47"/>
      <c r="DO846" s="47"/>
      <c r="DP846" s="47"/>
      <c r="DQ846" s="47"/>
      <c r="DR846" s="47"/>
      <c r="DS846" s="47"/>
      <c r="DT846" s="47"/>
      <c r="DU846" s="47"/>
      <c r="DV846" s="47"/>
      <c r="DW846" s="47"/>
      <c r="DX846" s="47"/>
      <c r="DY846" s="47"/>
      <c r="DZ846" s="47"/>
      <c r="EA846" s="47"/>
      <c r="EB846" s="47"/>
      <c r="EC846" s="47"/>
      <c r="ED846" s="47"/>
      <c r="EE846" s="47"/>
      <c r="EF846" s="47"/>
      <c r="EG846" s="47"/>
      <c r="EH846" s="47"/>
      <c r="EI846" s="47"/>
      <c r="EJ846" s="47"/>
      <c r="EK846" s="47"/>
      <c r="EL846" s="47"/>
      <c r="EM846" s="47"/>
      <c r="EN846" s="47"/>
      <c r="EO846" s="47"/>
      <c r="EP846" s="47"/>
      <c r="EQ846" s="47"/>
      <c r="ER846" s="47"/>
      <c r="ES846" s="47"/>
      <c r="ET846" s="47"/>
      <c r="EU846" s="47"/>
      <c r="EV846" s="47"/>
      <c r="EW846" s="47"/>
      <c r="EX846" s="47"/>
      <c r="EY846" s="47"/>
      <c r="EZ846" s="47"/>
      <c r="FA846" s="47"/>
      <c r="FB846" s="47"/>
      <c r="FC846" s="47"/>
      <c r="FD846" s="47"/>
      <c r="FE846" s="47"/>
      <c r="FF846" s="47"/>
      <c r="FG846" s="47"/>
      <c r="FH846" s="47"/>
      <c r="FI846" s="47"/>
      <c r="FJ846" s="47"/>
      <c r="FK846" s="47"/>
      <c r="FL846" s="47"/>
      <c r="FM846" s="47"/>
      <c r="FN846" s="47"/>
      <c r="FO846" s="47"/>
      <c r="FP846" s="47"/>
      <c r="FQ846" s="47"/>
      <c r="FR846" s="47"/>
      <c r="FS846" s="47"/>
      <c r="FT846" s="47"/>
    </row>
    <row r="847" spans="1:176" ht="15" customHeight="1">
      <c r="A847" s="47">
        <v>844</v>
      </c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7"/>
      <c r="BX847" s="47"/>
      <c r="BY847" s="47"/>
      <c r="BZ847" s="47"/>
      <c r="CA847" s="47"/>
      <c r="CB847" s="47"/>
      <c r="CC847" s="47"/>
      <c r="CD847" s="47"/>
      <c r="CE847" s="47"/>
      <c r="CF847" s="47"/>
      <c r="CG847" s="47"/>
      <c r="CH847" s="47"/>
      <c r="CI847" s="47"/>
      <c r="CJ847" s="47"/>
      <c r="CK847" s="47"/>
      <c r="CL847" s="47"/>
      <c r="CM847" s="47"/>
      <c r="CN847" s="47"/>
      <c r="CO847" s="47"/>
      <c r="CP847" s="47"/>
      <c r="CQ847" s="47"/>
      <c r="CR847" s="47"/>
      <c r="CS847" s="47"/>
      <c r="CT847" s="47"/>
      <c r="CU847" s="47"/>
      <c r="CV847" s="47"/>
      <c r="CW847" s="47"/>
      <c r="CX847" s="47"/>
      <c r="CY847" s="47"/>
      <c r="CZ847" s="47"/>
      <c r="DA847" s="47"/>
      <c r="DB847" s="47"/>
      <c r="DC847" s="47"/>
      <c r="DD847" s="47"/>
      <c r="DE847" s="47"/>
      <c r="DF847" s="47"/>
      <c r="DG847" s="47"/>
      <c r="DH847" s="47"/>
      <c r="DI847" s="47"/>
      <c r="DJ847" s="47"/>
      <c r="DK847" s="47"/>
      <c r="DL847" s="47"/>
      <c r="DM847" s="47"/>
      <c r="DN847" s="47"/>
      <c r="DO847" s="47"/>
      <c r="DP847" s="47"/>
      <c r="DQ847" s="47"/>
      <c r="DR847" s="47"/>
      <c r="DS847" s="47"/>
      <c r="DT847" s="47"/>
      <c r="DU847" s="47"/>
      <c r="DV847" s="47"/>
      <c r="DW847" s="47"/>
      <c r="DX847" s="47"/>
      <c r="DY847" s="47"/>
      <c r="DZ847" s="47"/>
      <c r="EA847" s="47"/>
      <c r="EB847" s="47"/>
      <c r="EC847" s="47"/>
      <c r="ED847" s="47"/>
      <c r="EE847" s="47"/>
      <c r="EF847" s="47"/>
      <c r="EG847" s="47"/>
      <c r="EH847" s="47"/>
      <c r="EI847" s="47"/>
      <c r="EJ847" s="47"/>
      <c r="EK847" s="47"/>
      <c r="EL847" s="47"/>
      <c r="EM847" s="47"/>
      <c r="EN847" s="47"/>
      <c r="EO847" s="47"/>
      <c r="EP847" s="47"/>
      <c r="EQ847" s="47"/>
      <c r="ER847" s="47"/>
      <c r="ES847" s="47"/>
      <c r="ET847" s="47"/>
      <c r="EU847" s="47"/>
      <c r="EV847" s="47"/>
      <c r="EW847" s="47"/>
      <c r="EX847" s="47"/>
      <c r="EY847" s="47"/>
      <c r="EZ847" s="47"/>
      <c r="FA847" s="47"/>
      <c r="FB847" s="47"/>
      <c r="FC847" s="47"/>
      <c r="FD847" s="47"/>
      <c r="FE847" s="47"/>
      <c r="FF847" s="47"/>
      <c r="FG847" s="47"/>
      <c r="FH847" s="47"/>
      <c r="FI847" s="47"/>
      <c r="FJ847" s="47"/>
      <c r="FK847" s="47"/>
      <c r="FL847" s="47"/>
      <c r="FM847" s="47"/>
      <c r="FN847" s="47"/>
      <c r="FO847" s="47"/>
      <c r="FP847" s="47"/>
      <c r="FQ847" s="47"/>
      <c r="FR847" s="47"/>
      <c r="FS847" s="47"/>
      <c r="FT847" s="47"/>
    </row>
    <row r="848" spans="1:176" ht="15" customHeight="1">
      <c r="A848" s="47">
        <v>845</v>
      </c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7"/>
      <c r="BX848" s="47"/>
      <c r="BY848" s="47"/>
      <c r="BZ848" s="47"/>
      <c r="CA848" s="47"/>
      <c r="CB848" s="47"/>
      <c r="CC848" s="47"/>
      <c r="CD848" s="47"/>
      <c r="CE848" s="47"/>
      <c r="CF848" s="47"/>
      <c r="CG848" s="47"/>
      <c r="CH848" s="47"/>
      <c r="CI848" s="47"/>
      <c r="CJ848" s="47"/>
      <c r="CK848" s="47"/>
      <c r="CL848" s="47"/>
      <c r="CM848" s="47"/>
      <c r="CN848" s="47"/>
      <c r="CO848" s="47"/>
      <c r="CP848" s="47"/>
      <c r="CQ848" s="47"/>
      <c r="CR848" s="47"/>
      <c r="CS848" s="47"/>
      <c r="CT848" s="47"/>
      <c r="CU848" s="47"/>
      <c r="CV848" s="47"/>
      <c r="CW848" s="47"/>
      <c r="CX848" s="47"/>
      <c r="CY848" s="47"/>
      <c r="CZ848" s="47"/>
      <c r="DA848" s="47"/>
      <c r="DB848" s="47"/>
      <c r="DC848" s="47"/>
      <c r="DD848" s="47"/>
      <c r="DE848" s="47"/>
      <c r="DF848" s="47"/>
      <c r="DG848" s="47"/>
      <c r="DH848" s="47"/>
      <c r="DI848" s="47"/>
      <c r="DJ848" s="47"/>
      <c r="DK848" s="47"/>
      <c r="DL848" s="47"/>
      <c r="DM848" s="47"/>
      <c r="DN848" s="47"/>
      <c r="DO848" s="47"/>
      <c r="DP848" s="47"/>
      <c r="DQ848" s="47"/>
      <c r="DR848" s="47"/>
      <c r="DS848" s="47"/>
      <c r="DT848" s="47"/>
      <c r="DU848" s="47"/>
      <c r="DV848" s="47"/>
      <c r="DW848" s="47"/>
      <c r="DX848" s="47"/>
      <c r="DY848" s="47"/>
      <c r="DZ848" s="47"/>
      <c r="EA848" s="47"/>
      <c r="EB848" s="47"/>
      <c r="EC848" s="47"/>
      <c r="ED848" s="47"/>
      <c r="EE848" s="47"/>
      <c r="EF848" s="47"/>
      <c r="EG848" s="47"/>
      <c r="EH848" s="47"/>
      <c r="EI848" s="47"/>
      <c r="EJ848" s="47"/>
      <c r="EK848" s="47"/>
      <c r="EL848" s="47"/>
      <c r="EM848" s="47"/>
      <c r="EN848" s="47"/>
      <c r="EO848" s="47"/>
      <c r="EP848" s="47"/>
      <c r="EQ848" s="47"/>
      <c r="ER848" s="47"/>
      <c r="ES848" s="47"/>
      <c r="ET848" s="47"/>
      <c r="EU848" s="47"/>
      <c r="EV848" s="47"/>
      <c r="EW848" s="47"/>
      <c r="EX848" s="47"/>
      <c r="EY848" s="47"/>
      <c r="EZ848" s="47"/>
      <c r="FA848" s="47"/>
      <c r="FB848" s="47"/>
      <c r="FC848" s="47"/>
      <c r="FD848" s="47"/>
      <c r="FE848" s="47"/>
      <c r="FF848" s="47"/>
      <c r="FG848" s="47"/>
      <c r="FH848" s="47"/>
      <c r="FI848" s="47"/>
      <c r="FJ848" s="47"/>
      <c r="FK848" s="47"/>
      <c r="FL848" s="47"/>
      <c r="FM848" s="47"/>
      <c r="FN848" s="47"/>
      <c r="FO848" s="47"/>
      <c r="FP848" s="47"/>
      <c r="FQ848" s="47"/>
      <c r="FR848" s="47"/>
      <c r="FS848" s="47"/>
      <c r="FT848" s="47"/>
    </row>
    <row r="849" spans="1:176" ht="15" customHeight="1">
      <c r="A849" s="47">
        <v>846</v>
      </c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7"/>
      <c r="BX849" s="47"/>
      <c r="BY849" s="47"/>
      <c r="BZ849" s="47"/>
      <c r="CA849" s="47"/>
      <c r="CB849" s="47"/>
      <c r="CC849" s="47"/>
      <c r="CD849" s="47"/>
      <c r="CE849" s="47"/>
      <c r="CF849" s="47"/>
      <c r="CG849" s="47"/>
      <c r="CH849" s="47"/>
      <c r="CI849" s="47"/>
      <c r="CJ849" s="47"/>
      <c r="CK849" s="47"/>
      <c r="CL849" s="47"/>
      <c r="CM849" s="47"/>
      <c r="CN849" s="47"/>
      <c r="CO849" s="47"/>
      <c r="CP849" s="47"/>
      <c r="CQ849" s="47"/>
      <c r="CR849" s="47"/>
      <c r="CS849" s="47"/>
      <c r="CT849" s="47"/>
      <c r="CU849" s="47"/>
      <c r="CV849" s="47"/>
      <c r="CW849" s="47"/>
      <c r="CX849" s="47"/>
      <c r="CY849" s="47"/>
      <c r="CZ849" s="47"/>
      <c r="DA849" s="47"/>
      <c r="DB849" s="47"/>
      <c r="DC849" s="47"/>
      <c r="DD849" s="47"/>
      <c r="DE849" s="47"/>
      <c r="DF849" s="47"/>
      <c r="DG849" s="47"/>
      <c r="DH849" s="47"/>
      <c r="DI849" s="47"/>
      <c r="DJ849" s="47"/>
      <c r="DK849" s="47"/>
      <c r="DL849" s="47"/>
      <c r="DM849" s="47"/>
      <c r="DN849" s="47"/>
      <c r="DO849" s="47"/>
      <c r="DP849" s="47"/>
      <c r="DQ849" s="47"/>
      <c r="DR849" s="47"/>
      <c r="DS849" s="47"/>
      <c r="DT849" s="47"/>
      <c r="DU849" s="47"/>
      <c r="DV849" s="47"/>
      <c r="DW849" s="47"/>
      <c r="DX849" s="47"/>
      <c r="DY849" s="47"/>
      <c r="DZ849" s="47"/>
      <c r="EA849" s="47"/>
      <c r="EB849" s="47"/>
      <c r="EC849" s="47"/>
      <c r="ED849" s="47"/>
      <c r="EE849" s="47"/>
      <c r="EF849" s="47"/>
      <c r="EG849" s="47"/>
      <c r="EH849" s="47"/>
      <c r="EI849" s="47"/>
      <c r="EJ849" s="47"/>
      <c r="EK849" s="47"/>
      <c r="EL849" s="47"/>
      <c r="EM849" s="47"/>
      <c r="EN849" s="47"/>
      <c r="EO849" s="47"/>
      <c r="EP849" s="47"/>
      <c r="EQ849" s="47"/>
      <c r="ER849" s="47"/>
      <c r="ES849" s="47"/>
      <c r="ET849" s="47"/>
      <c r="EU849" s="47"/>
      <c r="EV849" s="47"/>
      <c r="EW849" s="47"/>
      <c r="EX849" s="47"/>
      <c r="EY849" s="47"/>
      <c r="EZ849" s="47"/>
      <c r="FA849" s="47"/>
      <c r="FB849" s="47"/>
      <c r="FC849" s="47"/>
      <c r="FD849" s="47"/>
      <c r="FE849" s="47"/>
      <c r="FF849" s="47"/>
      <c r="FG849" s="47"/>
      <c r="FH849" s="47"/>
      <c r="FI849" s="47"/>
      <c r="FJ849" s="47"/>
      <c r="FK849" s="47"/>
      <c r="FL849" s="47"/>
      <c r="FM849" s="47"/>
      <c r="FN849" s="47"/>
      <c r="FO849" s="47"/>
      <c r="FP849" s="47"/>
      <c r="FQ849" s="47"/>
      <c r="FR849" s="47"/>
      <c r="FS849" s="47"/>
      <c r="FT849" s="47"/>
    </row>
    <row r="850" spans="1:176" ht="15" customHeight="1">
      <c r="A850" s="47">
        <v>847</v>
      </c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7"/>
      <c r="BX850" s="47"/>
      <c r="BY850" s="47"/>
      <c r="BZ850" s="47"/>
      <c r="CA850" s="47"/>
      <c r="CB850" s="47"/>
      <c r="CC850" s="47"/>
      <c r="CD850" s="47"/>
      <c r="CE850" s="47"/>
      <c r="CF850" s="47"/>
      <c r="CG850" s="47"/>
      <c r="CH850" s="47"/>
      <c r="CI850" s="47"/>
      <c r="CJ850" s="47"/>
      <c r="CK850" s="47"/>
      <c r="CL850" s="47"/>
      <c r="CM850" s="47"/>
      <c r="CN850" s="47"/>
      <c r="CO850" s="47"/>
      <c r="CP850" s="47"/>
      <c r="CQ850" s="47"/>
      <c r="CR850" s="47"/>
      <c r="CS850" s="47"/>
      <c r="CT850" s="47"/>
      <c r="CU850" s="47"/>
      <c r="CV850" s="47"/>
      <c r="CW850" s="47"/>
      <c r="CX850" s="47"/>
      <c r="CY850" s="47"/>
      <c r="CZ850" s="47"/>
      <c r="DA850" s="47"/>
      <c r="DB850" s="47"/>
      <c r="DC850" s="47"/>
      <c r="DD850" s="47"/>
      <c r="DE850" s="47"/>
      <c r="DF850" s="47"/>
      <c r="DG850" s="47"/>
      <c r="DH850" s="47"/>
      <c r="DI850" s="47"/>
      <c r="DJ850" s="47"/>
      <c r="DK850" s="47"/>
      <c r="DL850" s="47"/>
      <c r="DM850" s="47"/>
      <c r="DN850" s="47"/>
      <c r="DO850" s="47"/>
      <c r="DP850" s="47"/>
      <c r="DQ850" s="47"/>
      <c r="DR850" s="47"/>
      <c r="DS850" s="47"/>
      <c r="DT850" s="47"/>
      <c r="DU850" s="47"/>
      <c r="DV850" s="47"/>
      <c r="DW850" s="47"/>
      <c r="DX850" s="47"/>
      <c r="DY850" s="47"/>
      <c r="DZ850" s="47"/>
      <c r="EA850" s="47"/>
      <c r="EB850" s="47"/>
      <c r="EC850" s="47"/>
      <c r="ED850" s="47"/>
      <c r="EE850" s="47"/>
      <c r="EF850" s="47"/>
      <c r="EG850" s="47"/>
      <c r="EH850" s="47"/>
      <c r="EI850" s="47"/>
      <c r="EJ850" s="47"/>
      <c r="EK850" s="47"/>
      <c r="EL850" s="47"/>
      <c r="EM850" s="47"/>
      <c r="EN850" s="47"/>
      <c r="EO850" s="47"/>
      <c r="EP850" s="47"/>
      <c r="EQ850" s="47"/>
      <c r="ER850" s="47"/>
      <c r="ES850" s="47"/>
      <c r="ET850" s="47"/>
      <c r="EU850" s="47"/>
      <c r="EV850" s="47"/>
      <c r="EW850" s="47"/>
      <c r="EX850" s="47"/>
      <c r="EY850" s="47"/>
      <c r="EZ850" s="47"/>
      <c r="FA850" s="47"/>
      <c r="FB850" s="47"/>
      <c r="FC850" s="47"/>
      <c r="FD850" s="47"/>
      <c r="FE850" s="47"/>
      <c r="FF850" s="47"/>
      <c r="FG850" s="47"/>
      <c r="FH850" s="47"/>
      <c r="FI850" s="47"/>
      <c r="FJ850" s="47"/>
      <c r="FK850" s="47"/>
      <c r="FL850" s="47"/>
      <c r="FM850" s="47"/>
      <c r="FN850" s="47"/>
      <c r="FO850" s="47"/>
      <c r="FP850" s="47"/>
      <c r="FQ850" s="47"/>
      <c r="FR850" s="47"/>
      <c r="FS850" s="47"/>
      <c r="FT850" s="47"/>
    </row>
    <row r="851" spans="1:176" ht="15" customHeight="1">
      <c r="A851" s="47">
        <v>848</v>
      </c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7"/>
      <c r="BX851" s="47"/>
      <c r="BY851" s="47"/>
      <c r="BZ851" s="47"/>
      <c r="CA851" s="47"/>
      <c r="CB851" s="47"/>
      <c r="CC851" s="47"/>
      <c r="CD851" s="47"/>
      <c r="CE851" s="47"/>
      <c r="CF851" s="47"/>
      <c r="CG851" s="47"/>
      <c r="CH851" s="47"/>
      <c r="CI851" s="47"/>
      <c r="CJ851" s="47"/>
      <c r="CK851" s="47"/>
      <c r="CL851" s="47"/>
      <c r="CM851" s="47"/>
      <c r="CN851" s="47"/>
      <c r="CO851" s="47"/>
      <c r="CP851" s="47"/>
      <c r="CQ851" s="47"/>
      <c r="CR851" s="47"/>
      <c r="CS851" s="47"/>
      <c r="CT851" s="47"/>
      <c r="CU851" s="47"/>
      <c r="CV851" s="47"/>
      <c r="CW851" s="47"/>
      <c r="CX851" s="47"/>
      <c r="CY851" s="47"/>
      <c r="CZ851" s="47"/>
      <c r="DA851" s="47"/>
      <c r="DB851" s="47"/>
      <c r="DC851" s="47"/>
      <c r="DD851" s="47"/>
      <c r="DE851" s="47"/>
      <c r="DF851" s="47"/>
      <c r="DG851" s="47"/>
      <c r="DH851" s="47"/>
      <c r="DI851" s="47"/>
      <c r="DJ851" s="47"/>
      <c r="DK851" s="47"/>
      <c r="DL851" s="47"/>
      <c r="DM851" s="47"/>
      <c r="DN851" s="47"/>
      <c r="DO851" s="47"/>
      <c r="DP851" s="47"/>
      <c r="DQ851" s="47"/>
      <c r="DR851" s="47"/>
      <c r="DS851" s="47"/>
      <c r="DT851" s="47"/>
      <c r="DU851" s="47"/>
      <c r="DV851" s="47"/>
      <c r="DW851" s="47"/>
      <c r="DX851" s="47"/>
      <c r="DY851" s="47"/>
      <c r="DZ851" s="47"/>
      <c r="EA851" s="47"/>
      <c r="EB851" s="47"/>
      <c r="EC851" s="47"/>
      <c r="ED851" s="47"/>
      <c r="EE851" s="47"/>
      <c r="EF851" s="47"/>
      <c r="EG851" s="47"/>
      <c r="EH851" s="47"/>
      <c r="EI851" s="47"/>
      <c r="EJ851" s="47"/>
      <c r="EK851" s="47"/>
      <c r="EL851" s="47"/>
      <c r="EM851" s="47"/>
      <c r="EN851" s="47"/>
      <c r="EO851" s="47"/>
      <c r="EP851" s="47"/>
      <c r="EQ851" s="47"/>
      <c r="ER851" s="47"/>
      <c r="ES851" s="47"/>
      <c r="ET851" s="47"/>
      <c r="EU851" s="47"/>
      <c r="EV851" s="47"/>
      <c r="EW851" s="47"/>
      <c r="EX851" s="47"/>
      <c r="EY851" s="47"/>
      <c r="EZ851" s="47"/>
      <c r="FA851" s="47"/>
      <c r="FB851" s="47"/>
      <c r="FC851" s="47"/>
      <c r="FD851" s="47"/>
      <c r="FE851" s="47"/>
      <c r="FF851" s="47"/>
      <c r="FG851" s="47"/>
      <c r="FH851" s="47"/>
      <c r="FI851" s="47"/>
      <c r="FJ851" s="47"/>
      <c r="FK851" s="47"/>
      <c r="FL851" s="47"/>
      <c r="FM851" s="47"/>
      <c r="FN851" s="47"/>
      <c r="FO851" s="47"/>
      <c r="FP851" s="47"/>
      <c r="FQ851" s="47"/>
      <c r="FR851" s="47"/>
      <c r="FS851" s="47"/>
      <c r="FT851" s="47"/>
    </row>
    <row r="852" spans="1:176" ht="15" customHeight="1">
      <c r="A852" s="47">
        <v>849</v>
      </c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7"/>
      <c r="BX852" s="47"/>
      <c r="BY852" s="47"/>
      <c r="BZ852" s="47"/>
      <c r="CA852" s="47"/>
      <c r="CB852" s="47"/>
      <c r="CC852" s="47"/>
      <c r="CD852" s="47"/>
      <c r="CE852" s="47"/>
      <c r="CF852" s="47"/>
      <c r="CG852" s="47"/>
      <c r="CH852" s="47"/>
      <c r="CI852" s="47"/>
      <c r="CJ852" s="47"/>
      <c r="CK852" s="47"/>
      <c r="CL852" s="47"/>
      <c r="CM852" s="47"/>
      <c r="CN852" s="47"/>
      <c r="CO852" s="47"/>
      <c r="CP852" s="47"/>
      <c r="CQ852" s="47"/>
      <c r="CR852" s="47"/>
      <c r="CS852" s="47"/>
      <c r="CT852" s="47"/>
      <c r="CU852" s="47"/>
      <c r="CV852" s="47"/>
      <c r="CW852" s="47"/>
      <c r="CX852" s="47"/>
      <c r="CY852" s="47"/>
      <c r="CZ852" s="47"/>
      <c r="DA852" s="47"/>
      <c r="DB852" s="47"/>
      <c r="DC852" s="47"/>
      <c r="DD852" s="47"/>
      <c r="DE852" s="47"/>
      <c r="DF852" s="47"/>
      <c r="DG852" s="47"/>
      <c r="DH852" s="47"/>
      <c r="DI852" s="47"/>
      <c r="DJ852" s="47"/>
      <c r="DK852" s="47"/>
      <c r="DL852" s="47"/>
      <c r="DM852" s="47"/>
      <c r="DN852" s="47"/>
      <c r="DO852" s="47"/>
      <c r="DP852" s="47"/>
      <c r="DQ852" s="47"/>
      <c r="DR852" s="47"/>
      <c r="DS852" s="47"/>
      <c r="DT852" s="47"/>
      <c r="DU852" s="47"/>
      <c r="DV852" s="47"/>
      <c r="DW852" s="47"/>
      <c r="DX852" s="47"/>
      <c r="DY852" s="47"/>
      <c r="DZ852" s="47"/>
      <c r="EA852" s="47"/>
      <c r="EB852" s="47"/>
      <c r="EC852" s="47"/>
      <c r="ED852" s="47"/>
      <c r="EE852" s="47"/>
      <c r="EF852" s="47"/>
      <c r="EG852" s="47"/>
      <c r="EH852" s="47"/>
      <c r="EI852" s="47"/>
      <c r="EJ852" s="47"/>
      <c r="EK852" s="47"/>
      <c r="EL852" s="47"/>
      <c r="EM852" s="47"/>
      <c r="EN852" s="47"/>
      <c r="EO852" s="47"/>
      <c r="EP852" s="47"/>
      <c r="EQ852" s="47"/>
      <c r="ER852" s="47"/>
      <c r="ES852" s="47"/>
      <c r="ET852" s="47"/>
      <c r="EU852" s="47"/>
      <c r="EV852" s="47"/>
      <c r="EW852" s="47"/>
      <c r="EX852" s="47"/>
      <c r="EY852" s="47"/>
      <c r="EZ852" s="47"/>
      <c r="FA852" s="47"/>
      <c r="FB852" s="47"/>
      <c r="FC852" s="47"/>
      <c r="FD852" s="47"/>
      <c r="FE852" s="47"/>
      <c r="FF852" s="47"/>
      <c r="FG852" s="47"/>
      <c r="FH852" s="47"/>
      <c r="FI852" s="47"/>
      <c r="FJ852" s="47"/>
      <c r="FK852" s="47"/>
      <c r="FL852" s="47"/>
      <c r="FM852" s="47"/>
      <c r="FN852" s="47"/>
      <c r="FO852" s="47"/>
      <c r="FP852" s="47"/>
      <c r="FQ852" s="47"/>
      <c r="FR852" s="47"/>
      <c r="FS852" s="47"/>
      <c r="FT852" s="47"/>
    </row>
    <row r="853" spans="1:176" ht="15" customHeight="1">
      <c r="A853" s="47">
        <v>850</v>
      </c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7"/>
      <c r="BX853" s="47"/>
      <c r="BY853" s="47"/>
      <c r="BZ853" s="47"/>
      <c r="CA853" s="47"/>
      <c r="CB853" s="47"/>
      <c r="CC853" s="47"/>
      <c r="CD853" s="47"/>
      <c r="CE853" s="47"/>
      <c r="CF853" s="47"/>
      <c r="CG853" s="47"/>
      <c r="CH853" s="47"/>
      <c r="CI853" s="47"/>
      <c r="CJ853" s="47"/>
      <c r="CK853" s="47"/>
      <c r="CL853" s="47"/>
      <c r="CM853" s="47"/>
      <c r="CN853" s="47"/>
      <c r="CO853" s="47"/>
      <c r="CP853" s="47"/>
      <c r="CQ853" s="47"/>
      <c r="CR853" s="47"/>
      <c r="CS853" s="47"/>
      <c r="CT853" s="47"/>
      <c r="CU853" s="47"/>
      <c r="CV853" s="47"/>
      <c r="CW853" s="47"/>
      <c r="CX853" s="47"/>
      <c r="CY853" s="47"/>
      <c r="CZ853" s="47"/>
      <c r="DA853" s="47"/>
      <c r="DB853" s="47"/>
      <c r="DC853" s="47"/>
      <c r="DD853" s="47"/>
      <c r="DE853" s="47"/>
      <c r="DF853" s="47"/>
      <c r="DG853" s="47"/>
      <c r="DH853" s="47"/>
      <c r="DI853" s="47"/>
      <c r="DJ853" s="47"/>
      <c r="DK853" s="47"/>
      <c r="DL853" s="47"/>
      <c r="DM853" s="47"/>
      <c r="DN853" s="47"/>
      <c r="DO853" s="47"/>
      <c r="DP853" s="47"/>
      <c r="DQ853" s="47"/>
      <c r="DR853" s="47"/>
      <c r="DS853" s="47"/>
      <c r="DT853" s="47"/>
      <c r="DU853" s="47"/>
      <c r="DV853" s="47"/>
      <c r="DW853" s="47"/>
      <c r="DX853" s="47"/>
      <c r="DY853" s="47"/>
      <c r="DZ853" s="47"/>
      <c r="EA853" s="47"/>
      <c r="EB853" s="47"/>
      <c r="EC853" s="47"/>
      <c r="ED853" s="47"/>
      <c r="EE853" s="47"/>
      <c r="EF853" s="47"/>
      <c r="EG853" s="47"/>
      <c r="EH853" s="47"/>
      <c r="EI853" s="47"/>
      <c r="EJ853" s="47"/>
      <c r="EK853" s="47"/>
      <c r="EL853" s="47"/>
      <c r="EM853" s="47"/>
      <c r="EN853" s="47"/>
      <c r="EO853" s="47"/>
      <c r="EP853" s="47"/>
      <c r="EQ853" s="47"/>
      <c r="ER853" s="47"/>
      <c r="ES853" s="47"/>
      <c r="ET853" s="47"/>
      <c r="EU853" s="47"/>
      <c r="EV853" s="47"/>
      <c r="EW853" s="47"/>
      <c r="EX853" s="47"/>
      <c r="EY853" s="47"/>
      <c r="EZ853" s="47"/>
      <c r="FA853" s="47"/>
      <c r="FB853" s="47"/>
      <c r="FC853" s="47"/>
      <c r="FD853" s="47"/>
      <c r="FE853" s="47"/>
      <c r="FF853" s="47"/>
      <c r="FG853" s="47"/>
      <c r="FH853" s="47"/>
      <c r="FI853" s="47"/>
      <c r="FJ853" s="47"/>
      <c r="FK853" s="47"/>
      <c r="FL853" s="47"/>
      <c r="FM853" s="47"/>
      <c r="FN853" s="47"/>
      <c r="FO853" s="47"/>
      <c r="FP853" s="47"/>
      <c r="FQ853" s="47"/>
      <c r="FR853" s="47"/>
      <c r="FS853" s="47"/>
      <c r="FT853" s="47"/>
    </row>
    <row r="854" spans="1:176" ht="15" customHeight="1">
      <c r="A854" s="47">
        <v>851</v>
      </c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7"/>
      <c r="BX854" s="47"/>
      <c r="BY854" s="47"/>
      <c r="BZ854" s="47"/>
      <c r="CA854" s="47"/>
      <c r="CB854" s="47"/>
      <c r="CC854" s="47"/>
      <c r="CD854" s="47"/>
      <c r="CE854" s="47"/>
      <c r="CF854" s="47"/>
      <c r="CG854" s="47"/>
      <c r="CH854" s="47"/>
      <c r="CI854" s="47"/>
      <c r="CJ854" s="47"/>
      <c r="CK854" s="47"/>
      <c r="CL854" s="47"/>
      <c r="CM854" s="47"/>
      <c r="CN854" s="47"/>
      <c r="CO854" s="47"/>
      <c r="CP854" s="47"/>
      <c r="CQ854" s="47"/>
      <c r="CR854" s="47"/>
      <c r="CS854" s="47"/>
      <c r="CT854" s="47"/>
      <c r="CU854" s="47"/>
      <c r="CV854" s="47"/>
      <c r="CW854" s="47"/>
      <c r="CX854" s="47"/>
      <c r="CY854" s="47"/>
      <c r="CZ854" s="47"/>
      <c r="DA854" s="47"/>
      <c r="DB854" s="47"/>
      <c r="DC854" s="47"/>
      <c r="DD854" s="47"/>
      <c r="DE854" s="47"/>
      <c r="DF854" s="47"/>
      <c r="DG854" s="47"/>
      <c r="DH854" s="47"/>
      <c r="DI854" s="47"/>
      <c r="DJ854" s="47"/>
      <c r="DK854" s="47"/>
      <c r="DL854" s="47"/>
      <c r="DM854" s="47"/>
      <c r="DN854" s="47"/>
      <c r="DO854" s="47"/>
      <c r="DP854" s="47"/>
      <c r="DQ854" s="47"/>
      <c r="DR854" s="47"/>
      <c r="DS854" s="47"/>
      <c r="DT854" s="47"/>
      <c r="DU854" s="47"/>
      <c r="DV854" s="47"/>
      <c r="DW854" s="47"/>
      <c r="DX854" s="47"/>
      <c r="DY854" s="47"/>
      <c r="DZ854" s="47"/>
      <c r="EA854" s="47"/>
      <c r="EB854" s="47"/>
      <c r="EC854" s="47"/>
      <c r="ED854" s="47"/>
      <c r="EE854" s="47"/>
      <c r="EF854" s="47"/>
      <c r="EG854" s="47"/>
      <c r="EH854" s="47"/>
      <c r="EI854" s="47"/>
      <c r="EJ854" s="47"/>
      <c r="EK854" s="47"/>
      <c r="EL854" s="47"/>
      <c r="EM854" s="47"/>
      <c r="EN854" s="47"/>
      <c r="EO854" s="47"/>
      <c r="EP854" s="47"/>
      <c r="EQ854" s="47"/>
      <c r="ER854" s="47"/>
      <c r="ES854" s="47"/>
      <c r="ET854" s="47"/>
      <c r="EU854" s="47"/>
      <c r="EV854" s="47"/>
      <c r="EW854" s="47"/>
      <c r="EX854" s="47"/>
      <c r="EY854" s="47"/>
      <c r="EZ854" s="47"/>
      <c r="FA854" s="47"/>
      <c r="FB854" s="47"/>
      <c r="FC854" s="47"/>
      <c r="FD854" s="47"/>
      <c r="FE854" s="47"/>
      <c r="FF854" s="47"/>
      <c r="FG854" s="47"/>
      <c r="FH854" s="47"/>
      <c r="FI854" s="47"/>
      <c r="FJ854" s="47"/>
      <c r="FK854" s="47"/>
      <c r="FL854" s="47"/>
      <c r="FM854" s="47"/>
      <c r="FN854" s="47"/>
      <c r="FO854" s="47"/>
      <c r="FP854" s="47"/>
      <c r="FQ854" s="47"/>
      <c r="FR854" s="47"/>
      <c r="FS854" s="47"/>
      <c r="FT854" s="47"/>
    </row>
    <row r="855" spans="1:176" ht="15" customHeight="1">
      <c r="A855" s="47">
        <v>852</v>
      </c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7"/>
      <c r="BX855" s="47"/>
      <c r="BY855" s="47"/>
      <c r="BZ855" s="47"/>
      <c r="CA855" s="47"/>
      <c r="CB855" s="47"/>
      <c r="CC855" s="47"/>
      <c r="CD855" s="47"/>
      <c r="CE855" s="47"/>
      <c r="CF855" s="47"/>
      <c r="CG855" s="47"/>
      <c r="CH855" s="47"/>
      <c r="CI855" s="47"/>
      <c r="CJ855" s="47"/>
      <c r="CK855" s="47"/>
      <c r="CL855" s="47"/>
      <c r="CM855" s="47"/>
      <c r="CN855" s="47"/>
      <c r="CO855" s="47"/>
      <c r="CP855" s="47"/>
      <c r="CQ855" s="47"/>
      <c r="CR855" s="47"/>
      <c r="CS855" s="47"/>
      <c r="CT855" s="47"/>
      <c r="CU855" s="47"/>
      <c r="CV855" s="47"/>
      <c r="CW855" s="47"/>
      <c r="CX855" s="47"/>
      <c r="CY855" s="47"/>
      <c r="CZ855" s="47"/>
      <c r="DA855" s="47"/>
      <c r="DB855" s="47"/>
      <c r="DC855" s="47"/>
      <c r="DD855" s="47"/>
      <c r="DE855" s="47"/>
      <c r="DF855" s="47"/>
      <c r="DG855" s="47"/>
      <c r="DH855" s="47"/>
      <c r="DI855" s="47"/>
      <c r="DJ855" s="47"/>
      <c r="DK855" s="47"/>
      <c r="DL855" s="47"/>
      <c r="DM855" s="47"/>
      <c r="DN855" s="47"/>
      <c r="DO855" s="47"/>
      <c r="DP855" s="47"/>
      <c r="DQ855" s="47"/>
      <c r="DR855" s="47"/>
      <c r="DS855" s="47"/>
      <c r="DT855" s="47"/>
      <c r="DU855" s="47"/>
      <c r="DV855" s="47"/>
      <c r="DW855" s="47"/>
      <c r="DX855" s="47"/>
      <c r="DY855" s="47"/>
      <c r="DZ855" s="47"/>
      <c r="EA855" s="47"/>
      <c r="EB855" s="47"/>
      <c r="EC855" s="47"/>
      <c r="ED855" s="47"/>
      <c r="EE855" s="47"/>
      <c r="EF855" s="47"/>
      <c r="EG855" s="47"/>
      <c r="EH855" s="47"/>
      <c r="EI855" s="47"/>
      <c r="EJ855" s="47"/>
      <c r="EK855" s="47"/>
      <c r="EL855" s="47"/>
      <c r="EM855" s="47"/>
      <c r="EN855" s="47"/>
      <c r="EO855" s="47"/>
      <c r="EP855" s="47"/>
      <c r="EQ855" s="47"/>
      <c r="ER855" s="47"/>
      <c r="ES855" s="47"/>
      <c r="ET855" s="47"/>
      <c r="EU855" s="47"/>
      <c r="EV855" s="47"/>
      <c r="EW855" s="47"/>
      <c r="EX855" s="47"/>
      <c r="EY855" s="47"/>
      <c r="EZ855" s="47"/>
      <c r="FA855" s="47"/>
      <c r="FB855" s="47"/>
      <c r="FC855" s="47"/>
      <c r="FD855" s="47"/>
      <c r="FE855" s="47"/>
      <c r="FF855" s="47"/>
      <c r="FG855" s="47"/>
      <c r="FH855" s="47"/>
      <c r="FI855" s="47"/>
      <c r="FJ855" s="47"/>
      <c r="FK855" s="47"/>
      <c r="FL855" s="47"/>
      <c r="FM855" s="47"/>
      <c r="FN855" s="47"/>
      <c r="FO855" s="47"/>
      <c r="FP855" s="47"/>
      <c r="FQ855" s="47"/>
      <c r="FR855" s="47"/>
      <c r="FS855" s="47"/>
      <c r="FT855" s="47"/>
    </row>
    <row r="856" spans="1:176" ht="15" customHeight="1">
      <c r="A856" s="47">
        <v>853</v>
      </c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7"/>
      <c r="BX856" s="47"/>
      <c r="BY856" s="47"/>
      <c r="BZ856" s="47"/>
      <c r="CA856" s="47"/>
      <c r="CB856" s="47"/>
      <c r="CC856" s="47"/>
      <c r="CD856" s="47"/>
      <c r="CE856" s="47"/>
      <c r="CF856" s="47"/>
      <c r="CG856" s="47"/>
      <c r="CH856" s="47"/>
      <c r="CI856" s="47"/>
      <c r="CJ856" s="47"/>
      <c r="CK856" s="47"/>
      <c r="CL856" s="47"/>
      <c r="CM856" s="47"/>
      <c r="CN856" s="47"/>
      <c r="CO856" s="47"/>
      <c r="CP856" s="47"/>
      <c r="CQ856" s="47"/>
      <c r="CR856" s="47"/>
      <c r="CS856" s="47"/>
      <c r="CT856" s="47"/>
      <c r="CU856" s="47"/>
      <c r="CV856" s="47"/>
      <c r="CW856" s="47"/>
      <c r="CX856" s="47"/>
      <c r="CY856" s="47"/>
      <c r="CZ856" s="47"/>
      <c r="DA856" s="47"/>
      <c r="DB856" s="47"/>
      <c r="DC856" s="47"/>
      <c r="DD856" s="47"/>
      <c r="DE856" s="47"/>
      <c r="DF856" s="47"/>
      <c r="DG856" s="47"/>
      <c r="DH856" s="47"/>
      <c r="DI856" s="47"/>
      <c r="DJ856" s="47"/>
      <c r="DK856" s="47"/>
      <c r="DL856" s="47"/>
      <c r="DM856" s="47"/>
      <c r="DN856" s="47"/>
      <c r="DO856" s="47"/>
      <c r="DP856" s="47"/>
      <c r="DQ856" s="47"/>
      <c r="DR856" s="47"/>
      <c r="DS856" s="47"/>
      <c r="DT856" s="47"/>
      <c r="DU856" s="47"/>
      <c r="DV856" s="47"/>
      <c r="DW856" s="47"/>
      <c r="DX856" s="47"/>
      <c r="DY856" s="47"/>
      <c r="DZ856" s="47"/>
      <c r="EA856" s="47"/>
      <c r="EB856" s="47"/>
      <c r="EC856" s="47"/>
      <c r="ED856" s="47"/>
      <c r="EE856" s="47"/>
      <c r="EF856" s="47"/>
      <c r="EG856" s="47"/>
      <c r="EH856" s="47"/>
      <c r="EI856" s="47"/>
      <c r="EJ856" s="47"/>
      <c r="EK856" s="47"/>
      <c r="EL856" s="47"/>
      <c r="EM856" s="47"/>
      <c r="EN856" s="47"/>
      <c r="EO856" s="47"/>
      <c r="EP856" s="47"/>
      <c r="EQ856" s="47"/>
      <c r="ER856" s="47"/>
      <c r="ES856" s="47"/>
      <c r="ET856" s="47"/>
      <c r="EU856" s="47"/>
      <c r="EV856" s="47"/>
      <c r="EW856" s="47"/>
      <c r="EX856" s="47"/>
      <c r="EY856" s="47"/>
      <c r="EZ856" s="47"/>
      <c r="FA856" s="47"/>
      <c r="FB856" s="47"/>
      <c r="FC856" s="47"/>
      <c r="FD856" s="47"/>
      <c r="FE856" s="47"/>
      <c r="FF856" s="47"/>
      <c r="FG856" s="47"/>
      <c r="FH856" s="47"/>
      <c r="FI856" s="47"/>
      <c r="FJ856" s="47"/>
      <c r="FK856" s="47"/>
      <c r="FL856" s="47"/>
      <c r="FM856" s="47"/>
      <c r="FN856" s="47"/>
      <c r="FO856" s="47"/>
      <c r="FP856" s="47"/>
      <c r="FQ856" s="47"/>
      <c r="FR856" s="47"/>
      <c r="FS856" s="47"/>
      <c r="FT856" s="47"/>
    </row>
    <row r="857" spans="1:176" ht="15" customHeight="1">
      <c r="A857" s="47">
        <v>854</v>
      </c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7"/>
      <c r="BX857" s="47"/>
      <c r="BY857" s="47"/>
      <c r="BZ857" s="47"/>
      <c r="CA857" s="47"/>
      <c r="CB857" s="47"/>
      <c r="CC857" s="47"/>
      <c r="CD857" s="47"/>
      <c r="CE857" s="47"/>
      <c r="CF857" s="47"/>
      <c r="CG857" s="47"/>
      <c r="CH857" s="47"/>
      <c r="CI857" s="47"/>
      <c r="CJ857" s="47"/>
      <c r="CK857" s="47"/>
      <c r="CL857" s="47"/>
      <c r="CM857" s="47"/>
      <c r="CN857" s="47"/>
      <c r="CO857" s="47"/>
      <c r="CP857" s="47"/>
      <c r="CQ857" s="47"/>
      <c r="CR857" s="47"/>
      <c r="CS857" s="47"/>
      <c r="CT857" s="47"/>
      <c r="CU857" s="47"/>
      <c r="CV857" s="47"/>
      <c r="CW857" s="47"/>
      <c r="CX857" s="47"/>
      <c r="CY857" s="47"/>
      <c r="CZ857" s="47"/>
      <c r="DA857" s="47"/>
      <c r="DB857" s="47"/>
      <c r="DC857" s="47"/>
      <c r="DD857" s="47"/>
      <c r="DE857" s="47"/>
      <c r="DF857" s="47"/>
      <c r="DG857" s="47"/>
      <c r="DH857" s="47"/>
      <c r="DI857" s="47"/>
      <c r="DJ857" s="47"/>
      <c r="DK857" s="47"/>
      <c r="DL857" s="47"/>
      <c r="DM857" s="47"/>
      <c r="DN857" s="47"/>
      <c r="DO857" s="47"/>
      <c r="DP857" s="47"/>
      <c r="DQ857" s="47"/>
      <c r="DR857" s="47"/>
      <c r="DS857" s="47"/>
      <c r="DT857" s="47"/>
      <c r="DU857" s="47"/>
      <c r="DV857" s="47"/>
      <c r="DW857" s="47"/>
      <c r="DX857" s="47"/>
      <c r="DY857" s="47"/>
      <c r="DZ857" s="47"/>
      <c r="EA857" s="47"/>
      <c r="EB857" s="47"/>
      <c r="EC857" s="47"/>
      <c r="ED857" s="47"/>
      <c r="EE857" s="47"/>
      <c r="EF857" s="47"/>
      <c r="EG857" s="47"/>
      <c r="EH857" s="47"/>
      <c r="EI857" s="47"/>
      <c r="EJ857" s="47"/>
      <c r="EK857" s="47"/>
      <c r="EL857" s="47"/>
      <c r="EM857" s="47"/>
      <c r="EN857" s="47"/>
      <c r="EO857" s="47"/>
      <c r="EP857" s="47"/>
      <c r="EQ857" s="47"/>
      <c r="ER857" s="47"/>
      <c r="ES857" s="47"/>
      <c r="ET857" s="47"/>
      <c r="EU857" s="47"/>
      <c r="EV857" s="47"/>
      <c r="EW857" s="47"/>
      <c r="EX857" s="47"/>
      <c r="EY857" s="47"/>
      <c r="EZ857" s="47"/>
      <c r="FA857" s="47"/>
      <c r="FB857" s="47"/>
      <c r="FC857" s="47"/>
      <c r="FD857" s="47"/>
      <c r="FE857" s="47"/>
      <c r="FF857" s="47"/>
      <c r="FG857" s="47"/>
      <c r="FH857" s="47"/>
      <c r="FI857" s="47"/>
      <c r="FJ857" s="47"/>
      <c r="FK857" s="47"/>
      <c r="FL857" s="47"/>
      <c r="FM857" s="47"/>
      <c r="FN857" s="47"/>
      <c r="FO857" s="47"/>
      <c r="FP857" s="47"/>
      <c r="FQ857" s="47"/>
      <c r="FR857" s="47"/>
      <c r="FS857" s="47"/>
      <c r="FT857" s="47"/>
    </row>
    <row r="858" spans="1:176" ht="15" customHeight="1">
      <c r="A858" s="47">
        <v>855</v>
      </c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7"/>
      <c r="BX858" s="47"/>
      <c r="BY858" s="47"/>
      <c r="BZ858" s="47"/>
      <c r="CA858" s="47"/>
      <c r="CB858" s="47"/>
      <c r="CC858" s="47"/>
      <c r="CD858" s="47"/>
      <c r="CE858" s="47"/>
      <c r="CF858" s="47"/>
      <c r="CG858" s="47"/>
      <c r="CH858" s="47"/>
      <c r="CI858" s="47"/>
      <c r="CJ858" s="47"/>
      <c r="CK858" s="47"/>
      <c r="CL858" s="47"/>
      <c r="CM858" s="47"/>
      <c r="CN858" s="47"/>
      <c r="CO858" s="47"/>
      <c r="CP858" s="47"/>
      <c r="CQ858" s="47"/>
      <c r="CR858" s="47"/>
      <c r="CS858" s="47"/>
      <c r="CT858" s="47"/>
      <c r="CU858" s="47"/>
      <c r="CV858" s="47"/>
      <c r="CW858" s="47"/>
      <c r="CX858" s="47"/>
      <c r="CY858" s="47"/>
      <c r="CZ858" s="47"/>
      <c r="DA858" s="47"/>
      <c r="DB858" s="47"/>
      <c r="DC858" s="47"/>
      <c r="DD858" s="47"/>
      <c r="DE858" s="47"/>
      <c r="DF858" s="47"/>
      <c r="DG858" s="47"/>
      <c r="DH858" s="47"/>
      <c r="DI858" s="47"/>
      <c r="DJ858" s="47"/>
      <c r="DK858" s="47"/>
      <c r="DL858" s="47"/>
      <c r="DM858" s="47"/>
      <c r="DN858" s="47"/>
      <c r="DO858" s="47"/>
      <c r="DP858" s="47"/>
      <c r="DQ858" s="47"/>
      <c r="DR858" s="47"/>
      <c r="DS858" s="47"/>
      <c r="DT858" s="47"/>
      <c r="DU858" s="47"/>
      <c r="DV858" s="47"/>
      <c r="DW858" s="47"/>
      <c r="DX858" s="47"/>
      <c r="DY858" s="47"/>
      <c r="DZ858" s="47"/>
      <c r="EA858" s="47"/>
      <c r="EB858" s="47"/>
      <c r="EC858" s="47"/>
      <c r="ED858" s="47"/>
      <c r="EE858" s="47"/>
      <c r="EF858" s="47"/>
      <c r="EG858" s="47"/>
      <c r="EH858" s="47"/>
      <c r="EI858" s="47"/>
      <c r="EJ858" s="47"/>
      <c r="EK858" s="47"/>
      <c r="EL858" s="47"/>
      <c r="EM858" s="47"/>
      <c r="EN858" s="47"/>
      <c r="EO858" s="47"/>
      <c r="EP858" s="47"/>
      <c r="EQ858" s="47"/>
      <c r="ER858" s="47"/>
      <c r="ES858" s="47"/>
      <c r="ET858" s="47"/>
      <c r="EU858" s="47"/>
      <c r="EV858" s="47"/>
      <c r="EW858" s="47"/>
      <c r="EX858" s="47"/>
      <c r="EY858" s="47"/>
      <c r="EZ858" s="47"/>
      <c r="FA858" s="47"/>
      <c r="FB858" s="47"/>
      <c r="FC858" s="47"/>
      <c r="FD858" s="47"/>
      <c r="FE858" s="47"/>
      <c r="FF858" s="47"/>
      <c r="FG858" s="47"/>
      <c r="FH858" s="47"/>
      <c r="FI858" s="47"/>
      <c r="FJ858" s="47"/>
      <c r="FK858" s="47"/>
      <c r="FL858" s="47"/>
      <c r="FM858" s="47"/>
      <c r="FN858" s="47"/>
      <c r="FO858" s="47"/>
      <c r="FP858" s="47"/>
      <c r="FQ858" s="47"/>
      <c r="FR858" s="47"/>
      <c r="FS858" s="47"/>
      <c r="FT858" s="47"/>
    </row>
    <row r="859" spans="1:176" ht="15" customHeight="1">
      <c r="A859" s="47">
        <v>856</v>
      </c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7"/>
      <c r="BX859" s="47"/>
      <c r="BY859" s="47"/>
      <c r="BZ859" s="47"/>
      <c r="CA859" s="47"/>
      <c r="CB859" s="47"/>
      <c r="CC859" s="47"/>
      <c r="CD859" s="47"/>
      <c r="CE859" s="47"/>
      <c r="CF859" s="47"/>
      <c r="CG859" s="47"/>
      <c r="CH859" s="47"/>
      <c r="CI859" s="47"/>
      <c r="CJ859" s="47"/>
      <c r="CK859" s="47"/>
      <c r="CL859" s="47"/>
      <c r="CM859" s="47"/>
      <c r="CN859" s="47"/>
      <c r="CO859" s="47"/>
      <c r="CP859" s="47"/>
      <c r="CQ859" s="47"/>
      <c r="CR859" s="47"/>
      <c r="CS859" s="47"/>
      <c r="CT859" s="47"/>
      <c r="CU859" s="47"/>
      <c r="CV859" s="47"/>
      <c r="CW859" s="47"/>
      <c r="CX859" s="47"/>
      <c r="CY859" s="47"/>
      <c r="CZ859" s="47"/>
      <c r="DA859" s="47"/>
      <c r="DB859" s="47"/>
      <c r="DC859" s="47"/>
      <c r="DD859" s="47"/>
      <c r="DE859" s="47"/>
      <c r="DF859" s="47"/>
      <c r="DG859" s="47"/>
      <c r="DH859" s="47"/>
      <c r="DI859" s="47"/>
      <c r="DJ859" s="47"/>
      <c r="DK859" s="47"/>
      <c r="DL859" s="47"/>
      <c r="DM859" s="47"/>
      <c r="DN859" s="47"/>
      <c r="DO859" s="47"/>
      <c r="DP859" s="47"/>
      <c r="DQ859" s="47"/>
      <c r="DR859" s="47"/>
      <c r="DS859" s="47"/>
      <c r="DT859" s="47"/>
      <c r="DU859" s="47"/>
      <c r="DV859" s="47"/>
      <c r="DW859" s="47"/>
      <c r="DX859" s="47"/>
      <c r="DY859" s="47"/>
      <c r="DZ859" s="47"/>
      <c r="EA859" s="47"/>
      <c r="EB859" s="47"/>
      <c r="EC859" s="47"/>
      <c r="ED859" s="47"/>
      <c r="EE859" s="47"/>
      <c r="EF859" s="47"/>
      <c r="EG859" s="47"/>
      <c r="EH859" s="47"/>
      <c r="EI859" s="47"/>
      <c r="EJ859" s="47"/>
      <c r="EK859" s="47"/>
      <c r="EL859" s="47"/>
      <c r="EM859" s="47"/>
      <c r="EN859" s="47"/>
      <c r="EO859" s="47"/>
      <c r="EP859" s="47"/>
      <c r="EQ859" s="47"/>
      <c r="ER859" s="47"/>
      <c r="ES859" s="47"/>
      <c r="ET859" s="47"/>
      <c r="EU859" s="47"/>
      <c r="EV859" s="47"/>
      <c r="EW859" s="47"/>
      <c r="EX859" s="47"/>
      <c r="EY859" s="47"/>
      <c r="EZ859" s="47"/>
      <c r="FA859" s="47"/>
      <c r="FB859" s="47"/>
      <c r="FC859" s="47"/>
      <c r="FD859" s="47"/>
      <c r="FE859" s="47"/>
      <c r="FF859" s="47"/>
      <c r="FG859" s="47"/>
      <c r="FH859" s="47"/>
      <c r="FI859" s="47"/>
      <c r="FJ859" s="47"/>
      <c r="FK859" s="47"/>
      <c r="FL859" s="47"/>
      <c r="FM859" s="47"/>
      <c r="FN859" s="47"/>
      <c r="FO859" s="47"/>
      <c r="FP859" s="47"/>
      <c r="FQ859" s="47"/>
      <c r="FR859" s="47"/>
      <c r="FS859" s="47"/>
      <c r="FT859" s="47"/>
    </row>
    <row r="860" spans="1:176" ht="15" customHeight="1">
      <c r="A860" s="47">
        <v>857</v>
      </c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7"/>
      <c r="BX860" s="47"/>
      <c r="BY860" s="47"/>
      <c r="BZ860" s="47"/>
      <c r="CA860" s="47"/>
      <c r="CB860" s="47"/>
      <c r="CC860" s="47"/>
      <c r="CD860" s="47"/>
      <c r="CE860" s="47"/>
      <c r="CF860" s="47"/>
      <c r="CG860" s="47"/>
      <c r="CH860" s="47"/>
      <c r="CI860" s="47"/>
      <c r="CJ860" s="47"/>
      <c r="CK860" s="47"/>
      <c r="CL860" s="47"/>
      <c r="CM860" s="47"/>
      <c r="CN860" s="47"/>
      <c r="CO860" s="47"/>
      <c r="CP860" s="47"/>
      <c r="CQ860" s="47"/>
      <c r="CR860" s="47"/>
      <c r="CS860" s="47"/>
      <c r="CT860" s="47"/>
      <c r="CU860" s="47"/>
      <c r="CV860" s="47"/>
      <c r="CW860" s="47"/>
      <c r="CX860" s="47"/>
      <c r="CY860" s="47"/>
      <c r="CZ860" s="47"/>
      <c r="DA860" s="47"/>
      <c r="DB860" s="47"/>
      <c r="DC860" s="47"/>
      <c r="DD860" s="47"/>
      <c r="DE860" s="47"/>
      <c r="DF860" s="47"/>
      <c r="DG860" s="47"/>
      <c r="DH860" s="47"/>
      <c r="DI860" s="47"/>
      <c r="DJ860" s="47"/>
      <c r="DK860" s="47"/>
      <c r="DL860" s="47"/>
      <c r="DM860" s="47"/>
      <c r="DN860" s="47"/>
      <c r="DO860" s="47"/>
      <c r="DP860" s="47"/>
      <c r="DQ860" s="47"/>
      <c r="DR860" s="47"/>
      <c r="DS860" s="47"/>
      <c r="DT860" s="47"/>
      <c r="DU860" s="47"/>
      <c r="DV860" s="47"/>
      <c r="DW860" s="47"/>
      <c r="DX860" s="47"/>
      <c r="DY860" s="47"/>
      <c r="DZ860" s="47"/>
      <c r="EA860" s="47"/>
      <c r="EB860" s="47"/>
      <c r="EC860" s="47"/>
      <c r="ED860" s="47"/>
      <c r="EE860" s="47"/>
      <c r="EF860" s="47"/>
      <c r="EG860" s="47"/>
      <c r="EH860" s="47"/>
      <c r="EI860" s="47"/>
      <c r="EJ860" s="47"/>
      <c r="EK860" s="47"/>
      <c r="EL860" s="47"/>
      <c r="EM860" s="47"/>
      <c r="EN860" s="47"/>
      <c r="EO860" s="47"/>
      <c r="EP860" s="47"/>
      <c r="EQ860" s="47"/>
      <c r="ER860" s="47"/>
      <c r="ES860" s="47"/>
      <c r="ET860" s="47"/>
      <c r="EU860" s="47"/>
      <c r="EV860" s="47"/>
      <c r="EW860" s="47"/>
      <c r="EX860" s="47"/>
      <c r="EY860" s="47"/>
      <c r="EZ860" s="47"/>
      <c r="FA860" s="47"/>
      <c r="FB860" s="47"/>
      <c r="FC860" s="47"/>
      <c r="FD860" s="47"/>
      <c r="FE860" s="47"/>
      <c r="FF860" s="47"/>
      <c r="FG860" s="47"/>
      <c r="FH860" s="47"/>
      <c r="FI860" s="47"/>
      <c r="FJ860" s="47"/>
      <c r="FK860" s="47"/>
      <c r="FL860" s="47"/>
      <c r="FM860" s="47"/>
      <c r="FN860" s="47"/>
      <c r="FO860" s="47"/>
      <c r="FP860" s="47"/>
      <c r="FQ860" s="47"/>
      <c r="FR860" s="47"/>
      <c r="FS860" s="47"/>
      <c r="FT860" s="47"/>
    </row>
    <row r="861" spans="1:176" ht="15" customHeight="1">
      <c r="A861" s="47">
        <v>858</v>
      </c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7"/>
      <c r="BX861" s="47"/>
      <c r="BY861" s="47"/>
      <c r="BZ861" s="47"/>
      <c r="CA861" s="47"/>
      <c r="CB861" s="47"/>
      <c r="CC861" s="47"/>
      <c r="CD861" s="47"/>
      <c r="CE861" s="47"/>
      <c r="CF861" s="47"/>
      <c r="CG861" s="47"/>
      <c r="CH861" s="47"/>
      <c r="CI861" s="47"/>
      <c r="CJ861" s="47"/>
      <c r="CK861" s="47"/>
      <c r="CL861" s="47"/>
      <c r="CM861" s="47"/>
      <c r="CN861" s="47"/>
      <c r="CO861" s="47"/>
      <c r="CP861" s="47"/>
      <c r="CQ861" s="47"/>
      <c r="CR861" s="47"/>
      <c r="CS861" s="47"/>
      <c r="CT861" s="47"/>
      <c r="CU861" s="47"/>
      <c r="CV861" s="47"/>
      <c r="CW861" s="47"/>
      <c r="CX861" s="47"/>
      <c r="CY861" s="47"/>
      <c r="CZ861" s="47"/>
      <c r="DA861" s="47"/>
      <c r="DB861" s="47"/>
      <c r="DC861" s="47"/>
      <c r="DD861" s="47"/>
      <c r="DE861" s="47"/>
      <c r="DF861" s="47"/>
      <c r="DG861" s="47"/>
      <c r="DH861" s="47"/>
      <c r="DI861" s="47"/>
      <c r="DJ861" s="47"/>
      <c r="DK861" s="47"/>
      <c r="DL861" s="47"/>
      <c r="DM861" s="47"/>
      <c r="DN861" s="47"/>
      <c r="DO861" s="47"/>
      <c r="DP861" s="47"/>
      <c r="DQ861" s="47"/>
      <c r="DR861" s="47"/>
      <c r="DS861" s="47"/>
      <c r="DT861" s="47"/>
      <c r="DU861" s="47"/>
      <c r="DV861" s="47"/>
      <c r="DW861" s="47"/>
      <c r="DX861" s="47"/>
      <c r="DY861" s="47"/>
      <c r="DZ861" s="47"/>
      <c r="EA861" s="47"/>
      <c r="EB861" s="47"/>
      <c r="EC861" s="47"/>
      <c r="ED861" s="47"/>
      <c r="EE861" s="47"/>
      <c r="EF861" s="47"/>
      <c r="EG861" s="47"/>
      <c r="EH861" s="47"/>
      <c r="EI861" s="47"/>
      <c r="EJ861" s="47"/>
      <c r="EK861" s="47"/>
      <c r="EL861" s="47"/>
      <c r="EM861" s="47"/>
      <c r="EN861" s="47"/>
      <c r="EO861" s="47"/>
      <c r="EP861" s="47"/>
      <c r="EQ861" s="47"/>
      <c r="ER861" s="47"/>
      <c r="ES861" s="47"/>
      <c r="ET861" s="47"/>
      <c r="EU861" s="47"/>
      <c r="EV861" s="47"/>
      <c r="EW861" s="47"/>
      <c r="EX861" s="47"/>
      <c r="EY861" s="47"/>
      <c r="EZ861" s="47"/>
      <c r="FA861" s="47"/>
      <c r="FB861" s="47"/>
      <c r="FC861" s="47"/>
      <c r="FD861" s="47"/>
      <c r="FE861" s="47"/>
      <c r="FF861" s="47"/>
      <c r="FG861" s="47"/>
      <c r="FH861" s="47"/>
      <c r="FI861" s="47"/>
      <c r="FJ861" s="47"/>
      <c r="FK861" s="47"/>
      <c r="FL861" s="47"/>
      <c r="FM861" s="47"/>
      <c r="FN861" s="47"/>
      <c r="FO861" s="47"/>
      <c r="FP861" s="47"/>
      <c r="FQ861" s="47"/>
      <c r="FR861" s="47"/>
      <c r="FS861" s="47"/>
      <c r="FT861" s="47"/>
    </row>
    <row r="862" spans="1:176" ht="15" customHeight="1">
      <c r="A862" s="47">
        <v>859</v>
      </c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7"/>
      <c r="BX862" s="47"/>
      <c r="BY862" s="47"/>
      <c r="BZ862" s="47"/>
      <c r="CA862" s="47"/>
      <c r="CB862" s="47"/>
      <c r="CC862" s="47"/>
      <c r="CD862" s="47"/>
      <c r="CE862" s="47"/>
      <c r="CF862" s="47"/>
      <c r="CG862" s="47"/>
      <c r="CH862" s="47"/>
      <c r="CI862" s="47"/>
      <c r="CJ862" s="47"/>
      <c r="CK862" s="47"/>
      <c r="CL862" s="47"/>
      <c r="CM862" s="47"/>
      <c r="CN862" s="47"/>
      <c r="CO862" s="47"/>
      <c r="CP862" s="47"/>
      <c r="CQ862" s="47"/>
      <c r="CR862" s="47"/>
      <c r="CS862" s="47"/>
      <c r="CT862" s="47"/>
      <c r="CU862" s="47"/>
      <c r="CV862" s="47"/>
      <c r="CW862" s="47"/>
      <c r="CX862" s="47"/>
      <c r="CY862" s="47"/>
      <c r="CZ862" s="47"/>
      <c r="DA862" s="47"/>
      <c r="DB862" s="47"/>
      <c r="DC862" s="47"/>
      <c r="DD862" s="47"/>
      <c r="DE862" s="47"/>
      <c r="DF862" s="47"/>
      <c r="DG862" s="47"/>
      <c r="DH862" s="47"/>
      <c r="DI862" s="47"/>
      <c r="DJ862" s="47"/>
      <c r="DK862" s="47"/>
      <c r="DL862" s="47"/>
      <c r="DM862" s="47"/>
      <c r="DN862" s="47"/>
      <c r="DO862" s="47"/>
      <c r="DP862" s="47"/>
      <c r="DQ862" s="47"/>
      <c r="DR862" s="47"/>
      <c r="DS862" s="47"/>
      <c r="DT862" s="47"/>
      <c r="DU862" s="47"/>
      <c r="DV862" s="47"/>
      <c r="DW862" s="47"/>
      <c r="DX862" s="47"/>
      <c r="DY862" s="47"/>
      <c r="DZ862" s="47"/>
      <c r="EA862" s="47"/>
      <c r="EB862" s="47"/>
      <c r="EC862" s="47"/>
      <c r="ED862" s="47"/>
      <c r="EE862" s="47"/>
      <c r="EF862" s="47"/>
      <c r="EG862" s="47"/>
      <c r="EH862" s="47"/>
      <c r="EI862" s="47"/>
      <c r="EJ862" s="47"/>
      <c r="EK862" s="47"/>
      <c r="EL862" s="47"/>
      <c r="EM862" s="47"/>
      <c r="EN862" s="47"/>
      <c r="EO862" s="47"/>
      <c r="EP862" s="47"/>
      <c r="EQ862" s="47"/>
      <c r="ER862" s="47"/>
      <c r="ES862" s="47"/>
      <c r="ET862" s="47"/>
      <c r="EU862" s="47"/>
      <c r="EV862" s="47"/>
      <c r="EW862" s="47"/>
      <c r="EX862" s="47"/>
      <c r="EY862" s="47"/>
      <c r="EZ862" s="47"/>
      <c r="FA862" s="47"/>
      <c r="FB862" s="47"/>
      <c r="FC862" s="47"/>
      <c r="FD862" s="47"/>
      <c r="FE862" s="47"/>
      <c r="FF862" s="47"/>
      <c r="FG862" s="47"/>
      <c r="FH862" s="47"/>
      <c r="FI862" s="47"/>
      <c r="FJ862" s="47"/>
      <c r="FK862" s="47"/>
      <c r="FL862" s="47"/>
      <c r="FM862" s="47"/>
      <c r="FN862" s="47"/>
      <c r="FO862" s="47"/>
      <c r="FP862" s="47"/>
      <c r="FQ862" s="47"/>
      <c r="FR862" s="47"/>
      <c r="FS862" s="47"/>
      <c r="FT862" s="47"/>
    </row>
    <row r="863" spans="1:176" ht="15" customHeight="1">
      <c r="A863" s="47">
        <v>860</v>
      </c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7"/>
      <c r="BX863" s="47"/>
      <c r="BY863" s="47"/>
      <c r="BZ863" s="47"/>
      <c r="CA863" s="47"/>
      <c r="CB863" s="47"/>
      <c r="CC863" s="47"/>
      <c r="CD863" s="47"/>
      <c r="CE863" s="47"/>
      <c r="CF863" s="47"/>
      <c r="CG863" s="47"/>
      <c r="CH863" s="47"/>
      <c r="CI863" s="47"/>
      <c r="CJ863" s="47"/>
      <c r="CK863" s="47"/>
      <c r="CL863" s="47"/>
      <c r="CM863" s="47"/>
      <c r="CN863" s="47"/>
      <c r="CO863" s="47"/>
      <c r="CP863" s="47"/>
      <c r="CQ863" s="47"/>
      <c r="CR863" s="47"/>
      <c r="CS863" s="47"/>
      <c r="CT863" s="47"/>
      <c r="CU863" s="47"/>
      <c r="CV863" s="47"/>
      <c r="CW863" s="47"/>
      <c r="CX863" s="47"/>
      <c r="CY863" s="47"/>
      <c r="CZ863" s="47"/>
      <c r="DA863" s="47"/>
      <c r="DB863" s="47"/>
      <c r="DC863" s="47"/>
      <c r="DD863" s="47"/>
      <c r="DE863" s="47"/>
      <c r="DF863" s="47"/>
      <c r="DG863" s="47"/>
      <c r="DH863" s="47"/>
      <c r="DI863" s="47"/>
      <c r="DJ863" s="47"/>
      <c r="DK863" s="47"/>
      <c r="DL863" s="47"/>
      <c r="DM863" s="47"/>
      <c r="DN863" s="47"/>
      <c r="DO863" s="47"/>
      <c r="DP863" s="47"/>
      <c r="DQ863" s="47"/>
      <c r="DR863" s="47"/>
      <c r="DS863" s="47"/>
      <c r="DT863" s="47"/>
      <c r="DU863" s="47"/>
      <c r="DV863" s="47"/>
      <c r="DW863" s="47"/>
      <c r="DX863" s="47"/>
      <c r="DY863" s="47"/>
      <c r="DZ863" s="47"/>
      <c r="EA863" s="47"/>
      <c r="EB863" s="47"/>
      <c r="EC863" s="47"/>
      <c r="ED863" s="47"/>
      <c r="EE863" s="47"/>
      <c r="EF863" s="47"/>
      <c r="EG863" s="47"/>
      <c r="EH863" s="47"/>
      <c r="EI863" s="47"/>
      <c r="EJ863" s="47"/>
      <c r="EK863" s="47"/>
      <c r="EL863" s="47"/>
      <c r="EM863" s="47"/>
      <c r="EN863" s="47"/>
      <c r="EO863" s="47"/>
      <c r="EP863" s="47"/>
      <c r="EQ863" s="47"/>
      <c r="ER863" s="47"/>
      <c r="ES863" s="47"/>
      <c r="ET863" s="47"/>
      <c r="EU863" s="47"/>
      <c r="EV863" s="47"/>
      <c r="EW863" s="47"/>
      <c r="EX863" s="47"/>
      <c r="EY863" s="47"/>
      <c r="EZ863" s="47"/>
      <c r="FA863" s="47"/>
      <c r="FB863" s="47"/>
      <c r="FC863" s="47"/>
      <c r="FD863" s="47"/>
      <c r="FE863" s="47"/>
      <c r="FF863" s="47"/>
      <c r="FG863" s="47"/>
      <c r="FH863" s="47"/>
      <c r="FI863" s="47"/>
      <c r="FJ863" s="47"/>
      <c r="FK863" s="47"/>
      <c r="FL863" s="47"/>
      <c r="FM863" s="47"/>
      <c r="FN863" s="47"/>
      <c r="FO863" s="47"/>
      <c r="FP863" s="47"/>
      <c r="FQ863" s="47"/>
      <c r="FR863" s="47"/>
      <c r="FS863" s="47"/>
      <c r="FT863" s="47"/>
    </row>
    <row r="864" spans="1:176" ht="15" customHeight="1">
      <c r="A864" s="47">
        <v>861</v>
      </c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7"/>
      <c r="BX864" s="47"/>
      <c r="BY864" s="47"/>
      <c r="BZ864" s="47"/>
      <c r="CA864" s="47"/>
      <c r="CB864" s="47"/>
      <c r="CC864" s="47"/>
      <c r="CD864" s="47"/>
      <c r="CE864" s="47"/>
      <c r="CF864" s="47"/>
      <c r="CG864" s="47"/>
      <c r="CH864" s="47"/>
      <c r="CI864" s="47"/>
      <c r="CJ864" s="47"/>
      <c r="CK864" s="47"/>
      <c r="CL864" s="47"/>
      <c r="CM864" s="47"/>
      <c r="CN864" s="47"/>
      <c r="CO864" s="47"/>
      <c r="CP864" s="47"/>
      <c r="CQ864" s="47"/>
      <c r="CR864" s="47"/>
      <c r="CS864" s="47"/>
      <c r="CT864" s="47"/>
      <c r="CU864" s="47"/>
      <c r="CV864" s="47"/>
      <c r="CW864" s="47"/>
      <c r="CX864" s="47"/>
      <c r="CY864" s="47"/>
      <c r="CZ864" s="47"/>
      <c r="DA864" s="47"/>
      <c r="DB864" s="47"/>
      <c r="DC864" s="47"/>
      <c r="DD864" s="47"/>
      <c r="DE864" s="47"/>
      <c r="DF864" s="47"/>
      <c r="DG864" s="47"/>
      <c r="DH864" s="47"/>
      <c r="DI864" s="47"/>
      <c r="DJ864" s="47"/>
      <c r="DK864" s="47"/>
      <c r="DL864" s="47"/>
      <c r="DM864" s="47"/>
      <c r="DN864" s="47"/>
      <c r="DO864" s="47"/>
      <c r="DP864" s="47"/>
      <c r="DQ864" s="47"/>
      <c r="DR864" s="47"/>
      <c r="DS864" s="47"/>
      <c r="DT864" s="47"/>
      <c r="DU864" s="47"/>
      <c r="DV864" s="47"/>
      <c r="DW864" s="47"/>
      <c r="DX864" s="47"/>
      <c r="DY864" s="47"/>
      <c r="DZ864" s="47"/>
      <c r="EA864" s="47"/>
      <c r="EB864" s="47"/>
      <c r="EC864" s="47"/>
      <c r="ED864" s="47"/>
      <c r="EE864" s="47"/>
      <c r="EF864" s="47"/>
      <c r="EG864" s="47"/>
      <c r="EH864" s="47"/>
      <c r="EI864" s="47"/>
      <c r="EJ864" s="47"/>
      <c r="EK864" s="47"/>
      <c r="EL864" s="47"/>
      <c r="EM864" s="47"/>
      <c r="EN864" s="47"/>
      <c r="EO864" s="47"/>
      <c r="EP864" s="47"/>
      <c r="EQ864" s="47"/>
      <c r="ER864" s="47"/>
      <c r="ES864" s="47"/>
      <c r="ET864" s="47"/>
      <c r="EU864" s="47"/>
      <c r="EV864" s="47"/>
      <c r="EW864" s="47"/>
      <c r="EX864" s="47"/>
      <c r="EY864" s="47"/>
      <c r="EZ864" s="47"/>
      <c r="FA864" s="47"/>
      <c r="FB864" s="47"/>
      <c r="FC864" s="47"/>
      <c r="FD864" s="47"/>
      <c r="FE864" s="47"/>
      <c r="FF864" s="47"/>
      <c r="FG864" s="47"/>
      <c r="FH864" s="47"/>
      <c r="FI864" s="47"/>
      <c r="FJ864" s="47"/>
      <c r="FK864" s="47"/>
      <c r="FL864" s="47"/>
      <c r="FM864" s="47"/>
      <c r="FN864" s="47"/>
      <c r="FO864" s="47"/>
      <c r="FP864" s="47"/>
      <c r="FQ864" s="47"/>
      <c r="FR864" s="47"/>
      <c r="FS864" s="47"/>
      <c r="FT864" s="47"/>
    </row>
    <row r="865" spans="1:176" ht="15" customHeight="1">
      <c r="A865" s="47">
        <v>862</v>
      </c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7"/>
      <c r="BX865" s="47"/>
      <c r="BY865" s="47"/>
      <c r="BZ865" s="47"/>
      <c r="CA865" s="47"/>
      <c r="CB865" s="47"/>
      <c r="CC865" s="47"/>
      <c r="CD865" s="47"/>
      <c r="CE865" s="47"/>
      <c r="CF865" s="47"/>
      <c r="CG865" s="47"/>
      <c r="CH865" s="47"/>
      <c r="CI865" s="47"/>
      <c r="CJ865" s="47"/>
      <c r="CK865" s="47"/>
      <c r="CL865" s="47"/>
      <c r="CM865" s="47"/>
      <c r="CN865" s="47"/>
      <c r="CO865" s="47"/>
      <c r="CP865" s="47"/>
      <c r="CQ865" s="47"/>
      <c r="CR865" s="47"/>
      <c r="CS865" s="47"/>
      <c r="CT865" s="47"/>
      <c r="CU865" s="47"/>
      <c r="CV865" s="47"/>
      <c r="CW865" s="47"/>
      <c r="CX865" s="47"/>
      <c r="CY865" s="47"/>
      <c r="CZ865" s="47"/>
      <c r="DA865" s="47"/>
      <c r="DB865" s="47"/>
      <c r="DC865" s="47"/>
      <c r="DD865" s="47"/>
      <c r="DE865" s="47"/>
      <c r="DF865" s="47"/>
      <c r="DG865" s="47"/>
      <c r="DH865" s="47"/>
      <c r="DI865" s="47"/>
      <c r="DJ865" s="47"/>
      <c r="DK865" s="47"/>
      <c r="DL865" s="47"/>
      <c r="DM865" s="47"/>
      <c r="DN865" s="47"/>
      <c r="DO865" s="47"/>
      <c r="DP865" s="47"/>
      <c r="DQ865" s="47"/>
      <c r="DR865" s="47"/>
      <c r="DS865" s="47"/>
      <c r="DT865" s="47"/>
      <c r="DU865" s="47"/>
      <c r="DV865" s="47"/>
      <c r="DW865" s="47"/>
      <c r="DX865" s="47"/>
      <c r="DY865" s="47"/>
      <c r="DZ865" s="47"/>
      <c r="EA865" s="47"/>
      <c r="EB865" s="47"/>
      <c r="EC865" s="47"/>
      <c r="ED865" s="47"/>
      <c r="EE865" s="47"/>
      <c r="EF865" s="47"/>
      <c r="EG865" s="47"/>
      <c r="EH865" s="47"/>
      <c r="EI865" s="47"/>
      <c r="EJ865" s="47"/>
      <c r="EK865" s="47"/>
      <c r="EL865" s="47"/>
      <c r="EM865" s="47"/>
      <c r="EN865" s="47"/>
      <c r="EO865" s="47"/>
      <c r="EP865" s="47"/>
      <c r="EQ865" s="47"/>
      <c r="ER865" s="47"/>
      <c r="ES865" s="47"/>
      <c r="ET865" s="47"/>
      <c r="EU865" s="47"/>
      <c r="EV865" s="47"/>
      <c r="EW865" s="47"/>
      <c r="EX865" s="47"/>
      <c r="EY865" s="47"/>
      <c r="EZ865" s="47"/>
      <c r="FA865" s="47"/>
      <c r="FB865" s="47"/>
      <c r="FC865" s="47"/>
      <c r="FD865" s="47"/>
      <c r="FE865" s="47"/>
      <c r="FF865" s="47"/>
      <c r="FG865" s="47"/>
      <c r="FH865" s="47"/>
      <c r="FI865" s="47"/>
      <c r="FJ865" s="47"/>
      <c r="FK865" s="47"/>
      <c r="FL865" s="47"/>
      <c r="FM865" s="47"/>
      <c r="FN865" s="47"/>
      <c r="FO865" s="47"/>
      <c r="FP865" s="47"/>
      <c r="FQ865" s="47"/>
      <c r="FR865" s="47"/>
      <c r="FS865" s="47"/>
      <c r="FT865" s="47"/>
    </row>
    <row r="866" spans="1:176" ht="15" customHeight="1">
      <c r="A866" s="47">
        <v>863</v>
      </c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7"/>
      <c r="BX866" s="47"/>
      <c r="BY866" s="47"/>
      <c r="BZ866" s="47"/>
      <c r="CA866" s="47"/>
      <c r="CB866" s="47"/>
      <c r="CC866" s="47"/>
      <c r="CD866" s="47"/>
      <c r="CE866" s="47"/>
      <c r="CF866" s="47"/>
      <c r="CG866" s="47"/>
      <c r="CH866" s="47"/>
      <c r="CI866" s="47"/>
      <c r="CJ866" s="47"/>
      <c r="CK866" s="47"/>
      <c r="CL866" s="47"/>
      <c r="CM866" s="47"/>
      <c r="CN866" s="47"/>
      <c r="CO866" s="47"/>
      <c r="CP866" s="47"/>
      <c r="CQ866" s="47"/>
      <c r="CR866" s="47"/>
      <c r="CS866" s="47"/>
      <c r="CT866" s="47"/>
      <c r="CU866" s="47"/>
      <c r="CV866" s="47"/>
      <c r="CW866" s="47"/>
      <c r="CX866" s="47"/>
      <c r="CY866" s="47"/>
      <c r="CZ866" s="47"/>
      <c r="DA866" s="47"/>
      <c r="DB866" s="47"/>
      <c r="DC866" s="47"/>
      <c r="DD866" s="47"/>
      <c r="DE866" s="47"/>
      <c r="DF866" s="47"/>
      <c r="DG866" s="47"/>
      <c r="DH866" s="47"/>
      <c r="DI866" s="47"/>
      <c r="DJ866" s="47"/>
      <c r="DK866" s="47"/>
      <c r="DL866" s="47"/>
      <c r="DM866" s="47"/>
      <c r="DN866" s="47"/>
      <c r="DO866" s="47"/>
      <c r="DP866" s="47"/>
      <c r="DQ866" s="47"/>
      <c r="DR866" s="47"/>
      <c r="DS866" s="47"/>
      <c r="DT866" s="47"/>
      <c r="DU866" s="47"/>
      <c r="DV866" s="47"/>
      <c r="DW866" s="47"/>
      <c r="DX866" s="47"/>
      <c r="DY866" s="47"/>
      <c r="DZ866" s="47"/>
      <c r="EA866" s="47"/>
      <c r="EB866" s="47"/>
      <c r="EC866" s="47"/>
      <c r="ED866" s="47"/>
      <c r="EE866" s="47"/>
      <c r="EF866" s="47"/>
      <c r="EG866" s="47"/>
      <c r="EH866" s="47"/>
      <c r="EI866" s="47"/>
      <c r="EJ866" s="47"/>
      <c r="EK866" s="47"/>
      <c r="EL866" s="47"/>
      <c r="EM866" s="47"/>
      <c r="EN866" s="47"/>
      <c r="EO866" s="47"/>
      <c r="EP866" s="47"/>
      <c r="EQ866" s="47"/>
      <c r="ER866" s="47"/>
      <c r="ES866" s="47"/>
      <c r="ET866" s="47"/>
      <c r="EU866" s="47"/>
      <c r="EV866" s="47"/>
      <c r="EW866" s="47"/>
      <c r="EX866" s="47"/>
      <c r="EY866" s="47"/>
      <c r="EZ866" s="47"/>
      <c r="FA866" s="47"/>
      <c r="FB866" s="47"/>
      <c r="FC866" s="47"/>
      <c r="FD866" s="47"/>
      <c r="FE866" s="47"/>
      <c r="FF866" s="47"/>
      <c r="FG866" s="47"/>
      <c r="FH866" s="47"/>
      <c r="FI866" s="47"/>
      <c r="FJ866" s="47"/>
      <c r="FK866" s="47"/>
      <c r="FL866" s="47"/>
      <c r="FM866" s="47"/>
      <c r="FN866" s="47"/>
      <c r="FO866" s="47"/>
      <c r="FP866" s="47"/>
      <c r="FQ866" s="47"/>
      <c r="FR866" s="47"/>
      <c r="FS866" s="47"/>
      <c r="FT866" s="47"/>
    </row>
    <row r="867" spans="1:176" ht="15" customHeight="1">
      <c r="A867" s="47">
        <v>864</v>
      </c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7"/>
      <c r="BX867" s="47"/>
      <c r="BY867" s="47"/>
      <c r="BZ867" s="47"/>
      <c r="CA867" s="47"/>
      <c r="CB867" s="47"/>
      <c r="CC867" s="47"/>
      <c r="CD867" s="47"/>
      <c r="CE867" s="47"/>
      <c r="CF867" s="47"/>
      <c r="CG867" s="47"/>
      <c r="CH867" s="47"/>
      <c r="CI867" s="47"/>
      <c r="CJ867" s="47"/>
      <c r="CK867" s="47"/>
      <c r="CL867" s="47"/>
      <c r="CM867" s="47"/>
      <c r="CN867" s="47"/>
      <c r="CO867" s="47"/>
      <c r="CP867" s="47"/>
      <c r="CQ867" s="47"/>
      <c r="CR867" s="47"/>
      <c r="CS867" s="47"/>
      <c r="CT867" s="47"/>
      <c r="CU867" s="47"/>
      <c r="CV867" s="47"/>
      <c r="CW867" s="47"/>
      <c r="CX867" s="47"/>
      <c r="CY867" s="47"/>
      <c r="CZ867" s="47"/>
      <c r="DA867" s="47"/>
      <c r="DB867" s="47"/>
      <c r="DC867" s="47"/>
      <c r="DD867" s="47"/>
      <c r="DE867" s="47"/>
      <c r="DF867" s="47"/>
      <c r="DG867" s="47"/>
      <c r="DH867" s="47"/>
      <c r="DI867" s="47"/>
      <c r="DJ867" s="47"/>
      <c r="DK867" s="47"/>
      <c r="DL867" s="47"/>
      <c r="DM867" s="47"/>
      <c r="DN867" s="47"/>
      <c r="DO867" s="47"/>
      <c r="DP867" s="47"/>
      <c r="DQ867" s="47"/>
      <c r="DR867" s="47"/>
      <c r="DS867" s="47"/>
      <c r="DT867" s="47"/>
      <c r="DU867" s="47"/>
      <c r="DV867" s="47"/>
      <c r="DW867" s="47"/>
      <c r="DX867" s="47"/>
      <c r="DY867" s="47"/>
      <c r="DZ867" s="47"/>
      <c r="EA867" s="47"/>
      <c r="EB867" s="47"/>
      <c r="EC867" s="47"/>
      <c r="ED867" s="47"/>
      <c r="EE867" s="47"/>
      <c r="EF867" s="47"/>
      <c r="EG867" s="47"/>
      <c r="EH867" s="47"/>
      <c r="EI867" s="47"/>
      <c r="EJ867" s="47"/>
      <c r="EK867" s="47"/>
      <c r="EL867" s="47"/>
      <c r="EM867" s="47"/>
      <c r="EN867" s="47"/>
      <c r="EO867" s="47"/>
      <c r="EP867" s="47"/>
      <c r="EQ867" s="47"/>
      <c r="ER867" s="47"/>
      <c r="ES867" s="47"/>
      <c r="ET867" s="47"/>
      <c r="EU867" s="47"/>
      <c r="EV867" s="47"/>
      <c r="EW867" s="47"/>
      <c r="EX867" s="47"/>
      <c r="EY867" s="47"/>
      <c r="EZ867" s="47"/>
      <c r="FA867" s="47"/>
      <c r="FB867" s="47"/>
      <c r="FC867" s="47"/>
      <c r="FD867" s="47"/>
      <c r="FE867" s="47"/>
      <c r="FF867" s="47"/>
      <c r="FG867" s="47"/>
      <c r="FH867" s="47"/>
      <c r="FI867" s="47"/>
      <c r="FJ867" s="47"/>
      <c r="FK867" s="47"/>
      <c r="FL867" s="47"/>
      <c r="FM867" s="47"/>
      <c r="FN867" s="47"/>
      <c r="FO867" s="47"/>
      <c r="FP867" s="47"/>
      <c r="FQ867" s="47"/>
      <c r="FR867" s="47"/>
      <c r="FS867" s="47"/>
      <c r="FT867" s="47"/>
    </row>
    <row r="868" spans="1:176" ht="15" customHeight="1">
      <c r="A868" s="47">
        <v>865</v>
      </c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7"/>
      <c r="BX868" s="47"/>
      <c r="BY868" s="47"/>
      <c r="BZ868" s="47"/>
      <c r="CA868" s="47"/>
      <c r="CB868" s="47"/>
      <c r="CC868" s="47"/>
      <c r="CD868" s="47"/>
      <c r="CE868" s="47"/>
      <c r="CF868" s="47"/>
      <c r="CG868" s="47"/>
      <c r="CH868" s="47"/>
      <c r="CI868" s="47"/>
      <c r="CJ868" s="47"/>
      <c r="CK868" s="47"/>
      <c r="CL868" s="47"/>
      <c r="CM868" s="47"/>
      <c r="CN868" s="47"/>
      <c r="CO868" s="47"/>
      <c r="CP868" s="47"/>
      <c r="CQ868" s="47"/>
      <c r="CR868" s="47"/>
      <c r="CS868" s="47"/>
      <c r="CT868" s="47"/>
      <c r="CU868" s="47"/>
      <c r="CV868" s="47"/>
      <c r="CW868" s="47"/>
      <c r="CX868" s="47"/>
      <c r="CY868" s="47"/>
      <c r="CZ868" s="47"/>
      <c r="DA868" s="47"/>
      <c r="DB868" s="47"/>
      <c r="DC868" s="47"/>
      <c r="DD868" s="47"/>
      <c r="DE868" s="47"/>
      <c r="DF868" s="47"/>
      <c r="DG868" s="47"/>
      <c r="DH868" s="47"/>
      <c r="DI868" s="47"/>
      <c r="DJ868" s="47"/>
      <c r="DK868" s="47"/>
      <c r="DL868" s="47"/>
      <c r="DM868" s="47"/>
      <c r="DN868" s="47"/>
      <c r="DO868" s="47"/>
      <c r="DP868" s="47"/>
      <c r="DQ868" s="47"/>
      <c r="DR868" s="47"/>
      <c r="DS868" s="47"/>
      <c r="DT868" s="47"/>
      <c r="DU868" s="47"/>
      <c r="DV868" s="47"/>
      <c r="DW868" s="47"/>
      <c r="DX868" s="47"/>
      <c r="DY868" s="47"/>
      <c r="DZ868" s="47"/>
      <c r="EA868" s="47"/>
      <c r="EB868" s="47"/>
      <c r="EC868" s="47"/>
      <c r="ED868" s="47"/>
      <c r="EE868" s="47"/>
      <c r="EF868" s="47"/>
      <c r="EG868" s="47"/>
      <c r="EH868" s="47"/>
      <c r="EI868" s="47"/>
      <c r="EJ868" s="47"/>
      <c r="EK868" s="47"/>
      <c r="EL868" s="47"/>
      <c r="EM868" s="47"/>
      <c r="EN868" s="47"/>
      <c r="EO868" s="47"/>
      <c r="EP868" s="47"/>
      <c r="EQ868" s="47"/>
      <c r="ER868" s="47"/>
      <c r="ES868" s="47"/>
      <c r="ET868" s="47"/>
      <c r="EU868" s="47"/>
      <c r="EV868" s="47"/>
      <c r="EW868" s="47"/>
      <c r="EX868" s="47"/>
      <c r="EY868" s="47"/>
      <c r="EZ868" s="47"/>
      <c r="FA868" s="47"/>
      <c r="FB868" s="47"/>
      <c r="FC868" s="47"/>
      <c r="FD868" s="47"/>
      <c r="FE868" s="47"/>
      <c r="FF868" s="47"/>
      <c r="FG868" s="47"/>
      <c r="FH868" s="47"/>
      <c r="FI868" s="47"/>
      <c r="FJ868" s="47"/>
      <c r="FK868" s="47"/>
      <c r="FL868" s="47"/>
      <c r="FM868" s="47"/>
      <c r="FN868" s="47"/>
      <c r="FO868" s="47"/>
      <c r="FP868" s="47"/>
      <c r="FQ868" s="47"/>
      <c r="FR868" s="47"/>
      <c r="FS868" s="47"/>
      <c r="FT868" s="47"/>
    </row>
    <row r="869" spans="1:176" ht="15" customHeight="1">
      <c r="A869" s="47">
        <v>866</v>
      </c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7"/>
      <c r="BX869" s="47"/>
      <c r="BY869" s="47"/>
      <c r="BZ869" s="47"/>
      <c r="CA869" s="47"/>
      <c r="CB869" s="47"/>
      <c r="CC869" s="47"/>
      <c r="CD869" s="47"/>
      <c r="CE869" s="47"/>
      <c r="CF869" s="47"/>
      <c r="CG869" s="47"/>
      <c r="CH869" s="47"/>
      <c r="CI869" s="47"/>
      <c r="CJ869" s="47"/>
      <c r="CK869" s="47"/>
      <c r="CL869" s="47"/>
      <c r="CM869" s="47"/>
      <c r="CN869" s="47"/>
      <c r="CO869" s="47"/>
      <c r="CP869" s="47"/>
      <c r="CQ869" s="47"/>
      <c r="CR869" s="47"/>
      <c r="CS869" s="47"/>
      <c r="CT869" s="47"/>
      <c r="CU869" s="47"/>
      <c r="CV869" s="47"/>
      <c r="CW869" s="47"/>
      <c r="CX869" s="47"/>
      <c r="CY869" s="47"/>
      <c r="CZ869" s="47"/>
      <c r="DA869" s="47"/>
      <c r="DB869" s="47"/>
      <c r="DC869" s="47"/>
      <c r="DD869" s="47"/>
      <c r="DE869" s="47"/>
      <c r="DF869" s="47"/>
      <c r="DG869" s="47"/>
      <c r="DH869" s="47"/>
      <c r="DI869" s="47"/>
      <c r="DJ869" s="47"/>
      <c r="DK869" s="47"/>
      <c r="DL869" s="47"/>
      <c r="DM869" s="47"/>
      <c r="DN869" s="47"/>
      <c r="DO869" s="47"/>
      <c r="DP869" s="47"/>
      <c r="DQ869" s="47"/>
      <c r="DR869" s="47"/>
      <c r="DS869" s="47"/>
      <c r="DT869" s="47"/>
      <c r="DU869" s="47"/>
      <c r="DV869" s="47"/>
      <c r="DW869" s="47"/>
      <c r="DX869" s="47"/>
      <c r="DY869" s="47"/>
      <c r="DZ869" s="47"/>
      <c r="EA869" s="47"/>
      <c r="EB869" s="47"/>
      <c r="EC869" s="47"/>
      <c r="ED869" s="47"/>
      <c r="EE869" s="47"/>
      <c r="EF869" s="47"/>
      <c r="EG869" s="47"/>
      <c r="EH869" s="47"/>
      <c r="EI869" s="47"/>
      <c r="EJ869" s="47"/>
      <c r="EK869" s="47"/>
      <c r="EL869" s="47"/>
      <c r="EM869" s="47"/>
      <c r="EN869" s="47"/>
      <c r="EO869" s="47"/>
      <c r="EP869" s="47"/>
      <c r="EQ869" s="47"/>
      <c r="ER869" s="47"/>
      <c r="ES869" s="47"/>
      <c r="ET869" s="47"/>
      <c r="EU869" s="47"/>
      <c r="EV869" s="47"/>
      <c r="EW869" s="47"/>
      <c r="EX869" s="47"/>
      <c r="EY869" s="47"/>
      <c r="EZ869" s="47"/>
      <c r="FA869" s="47"/>
      <c r="FB869" s="47"/>
      <c r="FC869" s="47"/>
      <c r="FD869" s="47"/>
      <c r="FE869" s="47"/>
      <c r="FF869" s="47"/>
      <c r="FG869" s="47"/>
      <c r="FH869" s="47"/>
      <c r="FI869" s="47"/>
      <c r="FJ869" s="47"/>
      <c r="FK869" s="47"/>
      <c r="FL869" s="47"/>
      <c r="FM869" s="47"/>
      <c r="FN869" s="47"/>
      <c r="FO869" s="47"/>
      <c r="FP869" s="47"/>
      <c r="FQ869" s="47"/>
      <c r="FR869" s="47"/>
      <c r="FS869" s="47"/>
      <c r="FT869" s="47"/>
    </row>
    <row r="870" spans="1:176" ht="15" customHeight="1">
      <c r="A870" s="47">
        <v>867</v>
      </c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7"/>
      <c r="BX870" s="47"/>
      <c r="BY870" s="47"/>
      <c r="BZ870" s="47"/>
      <c r="CA870" s="47"/>
      <c r="CB870" s="47"/>
      <c r="CC870" s="47"/>
      <c r="CD870" s="47"/>
      <c r="CE870" s="47"/>
      <c r="CF870" s="47"/>
      <c r="CG870" s="47"/>
      <c r="CH870" s="47"/>
      <c r="CI870" s="47"/>
      <c r="CJ870" s="47"/>
      <c r="CK870" s="47"/>
      <c r="CL870" s="47"/>
      <c r="CM870" s="47"/>
      <c r="CN870" s="47"/>
      <c r="CO870" s="47"/>
      <c r="CP870" s="47"/>
      <c r="CQ870" s="47"/>
      <c r="CR870" s="47"/>
      <c r="CS870" s="47"/>
      <c r="CT870" s="47"/>
      <c r="CU870" s="47"/>
      <c r="CV870" s="47"/>
      <c r="CW870" s="47"/>
      <c r="CX870" s="47"/>
      <c r="CY870" s="47"/>
      <c r="CZ870" s="47"/>
      <c r="DA870" s="47"/>
      <c r="DB870" s="47"/>
      <c r="DC870" s="47"/>
      <c r="DD870" s="47"/>
      <c r="DE870" s="47"/>
      <c r="DF870" s="47"/>
      <c r="DG870" s="47"/>
      <c r="DH870" s="47"/>
      <c r="DI870" s="47"/>
      <c r="DJ870" s="47"/>
      <c r="DK870" s="47"/>
      <c r="DL870" s="47"/>
      <c r="DM870" s="47"/>
      <c r="DN870" s="47"/>
      <c r="DO870" s="47"/>
      <c r="DP870" s="47"/>
      <c r="DQ870" s="47"/>
      <c r="DR870" s="47"/>
      <c r="DS870" s="47"/>
      <c r="DT870" s="47"/>
      <c r="DU870" s="47"/>
      <c r="DV870" s="47"/>
      <c r="DW870" s="47"/>
      <c r="DX870" s="47"/>
      <c r="DY870" s="47"/>
      <c r="DZ870" s="47"/>
      <c r="EA870" s="47"/>
      <c r="EB870" s="47"/>
      <c r="EC870" s="47"/>
      <c r="ED870" s="47"/>
      <c r="EE870" s="47"/>
      <c r="EF870" s="47"/>
      <c r="EG870" s="47"/>
      <c r="EH870" s="47"/>
      <c r="EI870" s="47"/>
      <c r="EJ870" s="47"/>
      <c r="EK870" s="47"/>
      <c r="EL870" s="47"/>
      <c r="EM870" s="47"/>
      <c r="EN870" s="47"/>
      <c r="EO870" s="47"/>
      <c r="EP870" s="47"/>
      <c r="EQ870" s="47"/>
      <c r="ER870" s="47"/>
      <c r="ES870" s="47"/>
      <c r="ET870" s="47"/>
      <c r="EU870" s="47"/>
      <c r="EV870" s="47"/>
      <c r="EW870" s="47"/>
      <c r="EX870" s="47"/>
      <c r="EY870" s="47"/>
      <c r="EZ870" s="47"/>
      <c r="FA870" s="47"/>
      <c r="FB870" s="47"/>
      <c r="FC870" s="47"/>
      <c r="FD870" s="47"/>
      <c r="FE870" s="47"/>
      <c r="FF870" s="47"/>
      <c r="FG870" s="47"/>
      <c r="FH870" s="47"/>
      <c r="FI870" s="47"/>
      <c r="FJ870" s="47"/>
      <c r="FK870" s="47"/>
      <c r="FL870" s="47"/>
      <c r="FM870" s="47"/>
      <c r="FN870" s="47"/>
      <c r="FO870" s="47"/>
      <c r="FP870" s="47"/>
      <c r="FQ870" s="47"/>
      <c r="FR870" s="47"/>
      <c r="FS870" s="47"/>
      <c r="FT870" s="47"/>
    </row>
    <row r="871" spans="1:176" ht="15" customHeight="1">
      <c r="A871" s="47">
        <v>868</v>
      </c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7"/>
      <c r="BX871" s="47"/>
      <c r="BY871" s="47"/>
      <c r="BZ871" s="47"/>
      <c r="CA871" s="47"/>
      <c r="CB871" s="47"/>
      <c r="CC871" s="47"/>
      <c r="CD871" s="47"/>
      <c r="CE871" s="47"/>
      <c r="CF871" s="47"/>
      <c r="CG871" s="47"/>
      <c r="CH871" s="47"/>
      <c r="CI871" s="47"/>
      <c r="CJ871" s="47"/>
      <c r="CK871" s="47"/>
      <c r="CL871" s="47"/>
      <c r="CM871" s="47"/>
      <c r="CN871" s="47"/>
      <c r="CO871" s="47"/>
      <c r="CP871" s="47"/>
      <c r="CQ871" s="47"/>
      <c r="CR871" s="47"/>
      <c r="CS871" s="47"/>
      <c r="CT871" s="47"/>
      <c r="CU871" s="47"/>
      <c r="CV871" s="47"/>
      <c r="CW871" s="47"/>
      <c r="CX871" s="47"/>
      <c r="CY871" s="47"/>
      <c r="CZ871" s="47"/>
      <c r="DA871" s="47"/>
      <c r="DB871" s="47"/>
      <c r="DC871" s="47"/>
      <c r="DD871" s="47"/>
      <c r="DE871" s="47"/>
      <c r="DF871" s="47"/>
      <c r="DG871" s="47"/>
      <c r="DH871" s="47"/>
      <c r="DI871" s="47"/>
      <c r="DJ871" s="47"/>
      <c r="DK871" s="47"/>
      <c r="DL871" s="47"/>
      <c r="DM871" s="47"/>
      <c r="DN871" s="47"/>
      <c r="DO871" s="47"/>
      <c r="DP871" s="47"/>
      <c r="DQ871" s="47"/>
      <c r="DR871" s="47"/>
      <c r="DS871" s="47"/>
      <c r="DT871" s="47"/>
      <c r="DU871" s="47"/>
      <c r="DV871" s="47"/>
      <c r="DW871" s="47"/>
      <c r="DX871" s="47"/>
      <c r="DY871" s="47"/>
      <c r="DZ871" s="47"/>
      <c r="EA871" s="47"/>
      <c r="EB871" s="47"/>
      <c r="EC871" s="47"/>
      <c r="ED871" s="47"/>
      <c r="EE871" s="47"/>
      <c r="EF871" s="47"/>
      <c r="EG871" s="47"/>
      <c r="EH871" s="47"/>
      <c r="EI871" s="47"/>
      <c r="EJ871" s="47"/>
      <c r="EK871" s="47"/>
      <c r="EL871" s="47"/>
      <c r="EM871" s="47"/>
      <c r="EN871" s="47"/>
      <c r="EO871" s="47"/>
      <c r="EP871" s="47"/>
      <c r="EQ871" s="47"/>
      <c r="ER871" s="47"/>
      <c r="ES871" s="47"/>
      <c r="ET871" s="47"/>
      <c r="EU871" s="47"/>
      <c r="EV871" s="47"/>
      <c r="EW871" s="47"/>
      <c r="EX871" s="47"/>
      <c r="EY871" s="47"/>
      <c r="EZ871" s="47"/>
      <c r="FA871" s="47"/>
      <c r="FB871" s="47"/>
      <c r="FC871" s="47"/>
      <c r="FD871" s="47"/>
      <c r="FE871" s="47"/>
      <c r="FF871" s="47"/>
      <c r="FG871" s="47"/>
      <c r="FH871" s="47"/>
      <c r="FI871" s="47"/>
      <c r="FJ871" s="47"/>
      <c r="FK871" s="47"/>
      <c r="FL871" s="47"/>
      <c r="FM871" s="47"/>
      <c r="FN871" s="47"/>
      <c r="FO871" s="47"/>
      <c r="FP871" s="47"/>
      <c r="FQ871" s="47"/>
      <c r="FR871" s="47"/>
      <c r="FS871" s="47"/>
      <c r="FT871" s="47"/>
    </row>
    <row r="872" spans="1:176" ht="15" customHeight="1">
      <c r="A872" s="47">
        <v>869</v>
      </c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7"/>
      <c r="BX872" s="47"/>
      <c r="BY872" s="47"/>
      <c r="BZ872" s="47"/>
      <c r="CA872" s="47"/>
      <c r="CB872" s="47"/>
      <c r="CC872" s="47"/>
      <c r="CD872" s="47"/>
      <c r="CE872" s="47"/>
      <c r="CF872" s="47"/>
      <c r="CG872" s="47"/>
      <c r="CH872" s="47"/>
      <c r="CI872" s="47"/>
      <c r="CJ872" s="47"/>
      <c r="CK872" s="47"/>
      <c r="CL872" s="47"/>
      <c r="CM872" s="47"/>
      <c r="CN872" s="47"/>
      <c r="CO872" s="47"/>
      <c r="CP872" s="47"/>
      <c r="CQ872" s="47"/>
      <c r="CR872" s="47"/>
      <c r="CS872" s="47"/>
      <c r="CT872" s="47"/>
      <c r="CU872" s="47"/>
      <c r="CV872" s="47"/>
      <c r="CW872" s="47"/>
      <c r="CX872" s="47"/>
      <c r="CY872" s="47"/>
      <c r="CZ872" s="47"/>
      <c r="DA872" s="47"/>
      <c r="DB872" s="47"/>
      <c r="DC872" s="47"/>
      <c r="DD872" s="47"/>
      <c r="DE872" s="47"/>
      <c r="DF872" s="47"/>
      <c r="DG872" s="47"/>
      <c r="DH872" s="47"/>
      <c r="DI872" s="47"/>
      <c r="DJ872" s="47"/>
      <c r="DK872" s="47"/>
      <c r="DL872" s="47"/>
      <c r="DM872" s="47"/>
      <c r="DN872" s="47"/>
      <c r="DO872" s="47"/>
      <c r="DP872" s="47"/>
      <c r="DQ872" s="47"/>
      <c r="DR872" s="47"/>
      <c r="DS872" s="47"/>
      <c r="DT872" s="47"/>
      <c r="DU872" s="47"/>
      <c r="DV872" s="47"/>
      <c r="DW872" s="47"/>
      <c r="DX872" s="47"/>
      <c r="DY872" s="47"/>
      <c r="DZ872" s="47"/>
      <c r="EA872" s="47"/>
      <c r="EB872" s="47"/>
      <c r="EC872" s="47"/>
      <c r="ED872" s="47"/>
      <c r="EE872" s="47"/>
      <c r="EF872" s="47"/>
      <c r="EG872" s="47"/>
      <c r="EH872" s="47"/>
      <c r="EI872" s="47"/>
      <c r="EJ872" s="47"/>
      <c r="EK872" s="47"/>
      <c r="EL872" s="47"/>
      <c r="EM872" s="47"/>
      <c r="EN872" s="47"/>
      <c r="EO872" s="47"/>
      <c r="EP872" s="47"/>
      <c r="EQ872" s="47"/>
      <c r="ER872" s="47"/>
      <c r="ES872" s="47"/>
      <c r="ET872" s="47"/>
      <c r="EU872" s="47"/>
      <c r="EV872" s="47"/>
      <c r="EW872" s="47"/>
      <c r="EX872" s="47"/>
      <c r="EY872" s="47"/>
      <c r="EZ872" s="47"/>
      <c r="FA872" s="47"/>
      <c r="FB872" s="47"/>
      <c r="FC872" s="47"/>
      <c r="FD872" s="47"/>
      <c r="FE872" s="47"/>
      <c r="FF872" s="47"/>
      <c r="FG872" s="47"/>
      <c r="FH872" s="47"/>
      <c r="FI872" s="47"/>
      <c r="FJ872" s="47"/>
      <c r="FK872" s="47"/>
      <c r="FL872" s="47"/>
      <c r="FM872" s="47"/>
      <c r="FN872" s="47"/>
      <c r="FO872" s="47"/>
      <c r="FP872" s="47"/>
      <c r="FQ872" s="47"/>
      <c r="FR872" s="47"/>
      <c r="FS872" s="47"/>
      <c r="FT872" s="47"/>
    </row>
    <row r="873" spans="1:176" ht="15" customHeight="1">
      <c r="A873" s="47">
        <v>870</v>
      </c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7"/>
      <c r="BX873" s="47"/>
      <c r="BY873" s="47"/>
      <c r="BZ873" s="47"/>
      <c r="CA873" s="47"/>
      <c r="CB873" s="47"/>
      <c r="CC873" s="47"/>
      <c r="CD873" s="47"/>
      <c r="CE873" s="47"/>
      <c r="CF873" s="47"/>
      <c r="CG873" s="47"/>
      <c r="CH873" s="47"/>
      <c r="CI873" s="47"/>
      <c r="CJ873" s="47"/>
      <c r="CK873" s="47"/>
      <c r="CL873" s="47"/>
      <c r="CM873" s="47"/>
      <c r="CN873" s="47"/>
      <c r="CO873" s="47"/>
      <c r="CP873" s="47"/>
      <c r="CQ873" s="47"/>
      <c r="CR873" s="47"/>
      <c r="CS873" s="47"/>
      <c r="CT873" s="47"/>
      <c r="CU873" s="47"/>
      <c r="CV873" s="47"/>
      <c r="CW873" s="47"/>
      <c r="CX873" s="47"/>
      <c r="CY873" s="47"/>
      <c r="CZ873" s="47"/>
      <c r="DA873" s="47"/>
      <c r="DB873" s="47"/>
      <c r="DC873" s="47"/>
      <c r="DD873" s="47"/>
      <c r="DE873" s="47"/>
      <c r="DF873" s="47"/>
      <c r="DG873" s="47"/>
      <c r="DH873" s="47"/>
      <c r="DI873" s="47"/>
      <c r="DJ873" s="47"/>
      <c r="DK873" s="47"/>
      <c r="DL873" s="47"/>
      <c r="DM873" s="47"/>
      <c r="DN873" s="47"/>
      <c r="DO873" s="47"/>
      <c r="DP873" s="47"/>
      <c r="DQ873" s="47"/>
      <c r="DR873" s="47"/>
      <c r="DS873" s="47"/>
      <c r="DT873" s="47"/>
      <c r="DU873" s="47"/>
      <c r="DV873" s="47"/>
      <c r="DW873" s="47"/>
      <c r="DX873" s="47"/>
      <c r="DY873" s="47"/>
      <c r="DZ873" s="47"/>
      <c r="EA873" s="47"/>
      <c r="EB873" s="47"/>
      <c r="EC873" s="47"/>
      <c r="ED873" s="47"/>
      <c r="EE873" s="47"/>
      <c r="EF873" s="47"/>
      <c r="EG873" s="47"/>
      <c r="EH873" s="47"/>
      <c r="EI873" s="47"/>
      <c r="EJ873" s="47"/>
      <c r="EK873" s="47"/>
      <c r="EL873" s="47"/>
      <c r="EM873" s="47"/>
      <c r="EN873" s="47"/>
      <c r="EO873" s="47"/>
      <c r="EP873" s="47"/>
      <c r="EQ873" s="47"/>
      <c r="ER873" s="47"/>
      <c r="ES873" s="47"/>
      <c r="ET873" s="47"/>
      <c r="EU873" s="47"/>
      <c r="EV873" s="47"/>
      <c r="EW873" s="47"/>
      <c r="EX873" s="47"/>
      <c r="EY873" s="47"/>
      <c r="EZ873" s="47"/>
      <c r="FA873" s="47"/>
      <c r="FB873" s="47"/>
      <c r="FC873" s="47"/>
      <c r="FD873" s="47"/>
      <c r="FE873" s="47"/>
      <c r="FF873" s="47"/>
      <c r="FG873" s="47"/>
      <c r="FH873" s="47"/>
      <c r="FI873" s="47"/>
      <c r="FJ873" s="47"/>
      <c r="FK873" s="47"/>
      <c r="FL873" s="47"/>
      <c r="FM873" s="47"/>
      <c r="FN873" s="47"/>
      <c r="FO873" s="47"/>
      <c r="FP873" s="47"/>
      <c r="FQ873" s="47"/>
      <c r="FR873" s="47"/>
      <c r="FS873" s="47"/>
      <c r="FT873" s="47"/>
    </row>
    <row r="874" spans="1:176" ht="15" customHeight="1">
      <c r="A874" s="47">
        <v>871</v>
      </c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7"/>
      <c r="BX874" s="47"/>
      <c r="BY874" s="47"/>
      <c r="BZ874" s="47"/>
      <c r="CA874" s="47"/>
      <c r="CB874" s="47"/>
      <c r="CC874" s="47"/>
      <c r="CD874" s="47"/>
      <c r="CE874" s="47"/>
      <c r="CF874" s="47"/>
      <c r="CG874" s="47"/>
      <c r="CH874" s="47"/>
      <c r="CI874" s="47"/>
      <c r="CJ874" s="47"/>
      <c r="CK874" s="47"/>
      <c r="CL874" s="47"/>
      <c r="CM874" s="47"/>
      <c r="CN874" s="47"/>
      <c r="CO874" s="47"/>
      <c r="CP874" s="47"/>
      <c r="CQ874" s="47"/>
      <c r="CR874" s="47"/>
      <c r="CS874" s="47"/>
      <c r="CT874" s="47"/>
      <c r="CU874" s="47"/>
      <c r="CV874" s="47"/>
      <c r="CW874" s="47"/>
      <c r="CX874" s="47"/>
      <c r="CY874" s="47"/>
      <c r="CZ874" s="47"/>
      <c r="DA874" s="47"/>
      <c r="DB874" s="47"/>
      <c r="DC874" s="47"/>
      <c r="DD874" s="47"/>
      <c r="DE874" s="47"/>
      <c r="DF874" s="47"/>
      <c r="DG874" s="47"/>
      <c r="DH874" s="47"/>
      <c r="DI874" s="47"/>
      <c r="DJ874" s="47"/>
      <c r="DK874" s="47"/>
      <c r="DL874" s="47"/>
      <c r="DM874" s="47"/>
      <c r="DN874" s="47"/>
      <c r="DO874" s="47"/>
      <c r="DP874" s="47"/>
      <c r="DQ874" s="47"/>
      <c r="DR874" s="47"/>
      <c r="DS874" s="47"/>
      <c r="DT874" s="47"/>
      <c r="DU874" s="47"/>
      <c r="DV874" s="47"/>
      <c r="DW874" s="47"/>
      <c r="DX874" s="47"/>
      <c r="DY874" s="47"/>
      <c r="DZ874" s="47"/>
      <c r="EA874" s="47"/>
      <c r="EB874" s="47"/>
      <c r="EC874" s="47"/>
      <c r="ED874" s="47"/>
      <c r="EE874" s="47"/>
      <c r="EF874" s="47"/>
      <c r="EG874" s="47"/>
      <c r="EH874" s="47"/>
      <c r="EI874" s="47"/>
      <c r="EJ874" s="47"/>
      <c r="EK874" s="47"/>
      <c r="EL874" s="47"/>
      <c r="EM874" s="47"/>
      <c r="EN874" s="47"/>
      <c r="EO874" s="47"/>
      <c r="EP874" s="47"/>
      <c r="EQ874" s="47"/>
      <c r="ER874" s="47"/>
      <c r="ES874" s="47"/>
      <c r="ET874" s="47"/>
      <c r="EU874" s="47"/>
      <c r="EV874" s="47"/>
      <c r="EW874" s="47"/>
      <c r="EX874" s="47"/>
      <c r="EY874" s="47"/>
      <c r="EZ874" s="47"/>
      <c r="FA874" s="47"/>
      <c r="FB874" s="47"/>
      <c r="FC874" s="47"/>
      <c r="FD874" s="47"/>
      <c r="FE874" s="47"/>
      <c r="FF874" s="47"/>
      <c r="FG874" s="47"/>
      <c r="FH874" s="47"/>
      <c r="FI874" s="47"/>
      <c r="FJ874" s="47"/>
      <c r="FK874" s="47"/>
      <c r="FL874" s="47"/>
      <c r="FM874" s="47"/>
      <c r="FN874" s="47"/>
      <c r="FO874" s="47"/>
      <c r="FP874" s="47"/>
      <c r="FQ874" s="47"/>
      <c r="FR874" s="47"/>
      <c r="FS874" s="47"/>
      <c r="FT874" s="47"/>
    </row>
    <row r="875" spans="1:176" ht="15" customHeight="1">
      <c r="A875" s="47">
        <v>872</v>
      </c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7"/>
      <c r="BX875" s="47"/>
      <c r="BY875" s="47"/>
      <c r="BZ875" s="47"/>
      <c r="CA875" s="47"/>
      <c r="CB875" s="47"/>
      <c r="CC875" s="47"/>
      <c r="CD875" s="47"/>
      <c r="CE875" s="47"/>
      <c r="CF875" s="47"/>
      <c r="CG875" s="47"/>
      <c r="CH875" s="47"/>
      <c r="CI875" s="47"/>
      <c r="CJ875" s="47"/>
      <c r="CK875" s="47"/>
      <c r="CL875" s="47"/>
      <c r="CM875" s="47"/>
      <c r="CN875" s="47"/>
      <c r="CO875" s="47"/>
      <c r="CP875" s="47"/>
      <c r="CQ875" s="47"/>
      <c r="CR875" s="47"/>
      <c r="CS875" s="47"/>
      <c r="CT875" s="47"/>
      <c r="CU875" s="47"/>
      <c r="CV875" s="47"/>
      <c r="CW875" s="47"/>
      <c r="CX875" s="47"/>
      <c r="CY875" s="47"/>
      <c r="CZ875" s="47"/>
      <c r="DA875" s="47"/>
      <c r="DB875" s="47"/>
      <c r="DC875" s="47"/>
      <c r="DD875" s="47"/>
      <c r="DE875" s="47"/>
      <c r="DF875" s="47"/>
      <c r="DG875" s="47"/>
      <c r="DH875" s="47"/>
      <c r="DI875" s="47"/>
      <c r="DJ875" s="47"/>
      <c r="DK875" s="47"/>
      <c r="DL875" s="47"/>
      <c r="DM875" s="47"/>
      <c r="DN875" s="47"/>
      <c r="DO875" s="47"/>
      <c r="DP875" s="47"/>
      <c r="DQ875" s="47"/>
      <c r="DR875" s="47"/>
      <c r="DS875" s="47"/>
      <c r="DT875" s="47"/>
      <c r="DU875" s="47"/>
      <c r="DV875" s="47"/>
      <c r="DW875" s="47"/>
      <c r="DX875" s="47"/>
      <c r="DY875" s="47"/>
      <c r="DZ875" s="47"/>
      <c r="EA875" s="47"/>
      <c r="EB875" s="47"/>
      <c r="EC875" s="47"/>
      <c r="ED875" s="47"/>
      <c r="EE875" s="47"/>
      <c r="EF875" s="47"/>
      <c r="EG875" s="47"/>
      <c r="EH875" s="47"/>
      <c r="EI875" s="47"/>
      <c r="EJ875" s="47"/>
      <c r="EK875" s="47"/>
      <c r="EL875" s="47"/>
      <c r="EM875" s="47"/>
      <c r="EN875" s="47"/>
      <c r="EO875" s="47"/>
      <c r="EP875" s="47"/>
      <c r="EQ875" s="47"/>
      <c r="ER875" s="47"/>
      <c r="ES875" s="47"/>
      <c r="ET875" s="47"/>
      <c r="EU875" s="47"/>
      <c r="EV875" s="47"/>
      <c r="EW875" s="47"/>
      <c r="EX875" s="47"/>
      <c r="EY875" s="47"/>
      <c r="EZ875" s="47"/>
      <c r="FA875" s="47"/>
      <c r="FB875" s="47"/>
      <c r="FC875" s="47"/>
      <c r="FD875" s="47"/>
      <c r="FE875" s="47"/>
      <c r="FF875" s="47"/>
      <c r="FG875" s="47"/>
      <c r="FH875" s="47"/>
      <c r="FI875" s="47"/>
      <c r="FJ875" s="47"/>
      <c r="FK875" s="47"/>
      <c r="FL875" s="47"/>
      <c r="FM875" s="47"/>
      <c r="FN875" s="47"/>
      <c r="FO875" s="47"/>
      <c r="FP875" s="47"/>
      <c r="FQ875" s="47"/>
      <c r="FR875" s="47"/>
      <c r="FS875" s="47"/>
      <c r="FT875" s="47"/>
    </row>
    <row r="876" spans="1:176" ht="15" customHeight="1">
      <c r="A876" s="47">
        <v>873</v>
      </c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7"/>
      <c r="BX876" s="47"/>
      <c r="BY876" s="47"/>
      <c r="BZ876" s="47"/>
      <c r="CA876" s="47"/>
      <c r="CB876" s="47"/>
      <c r="CC876" s="47"/>
      <c r="CD876" s="47"/>
      <c r="CE876" s="47"/>
      <c r="CF876" s="47"/>
      <c r="CG876" s="47"/>
      <c r="CH876" s="47"/>
      <c r="CI876" s="47"/>
      <c r="CJ876" s="47"/>
      <c r="CK876" s="47"/>
      <c r="CL876" s="47"/>
      <c r="CM876" s="47"/>
      <c r="CN876" s="47"/>
      <c r="CO876" s="47"/>
      <c r="CP876" s="47"/>
      <c r="CQ876" s="47"/>
      <c r="CR876" s="47"/>
      <c r="CS876" s="47"/>
      <c r="CT876" s="47"/>
      <c r="CU876" s="47"/>
      <c r="CV876" s="47"/>
      <c r="CW876" s="47"/>
      <c r="CX876" s="47"/>
      <c r="CY876" s="47"/>
      <c r="CZ876" s="47"/>
      <c r="DA876" s="47"/>
      <c r="DB876" s="47"/>
      <c r="DC876" s="47"/>
      <c r="DD876" s="47"/>
      <c r="DE876" s="47"/>
      <c r="DF876" s="47"/>
      <c r="DG876" s="47"/>
      <c r="DH876" s="47"/>
      <c r="DI876" s="47"/>
      <c r="DJ876" s="47"/>
      <c r="DK876" s="47"/>
      <c r="DL876" s="47"/>
      <c r="DM876" s="47"/>
      <c r="DN876" s="47"/>
      <c r="DO876" s="47"/>
      <c r="DP876" s="47"/>
      <c r="DQ876" s="47"/>
      <c r="DR876" s="47"/>
      <c r="DS876" s="47"/>
      <c r="DT876" s="47"/>
      <c r="DU876" s="47"/>
      <c r="DV876" s="47"/>
      <c r="DW876" s="47"/>
      <c r="DX876" s="47"/>
      <c r="DY876" s="47"/>
      <c r="DZ876" s="47"/>
      <c r="EA876" s="47"/>
      <c r="EB876" s="47"/>
      <c r="EC876" s="47"/>
      <c r="ED876" s="47"/>
      <c r="EE876" s="47"/>
      <c r="EF876" s="47"/>
      <c r="EG876" s="47"/>
      <c r="EH876" s="47"/>
      <c r="EI876" s="47"/>
      <c r="EJ876" s="47"/>
      <c r="EK876" s="47"/>
      <c r="EL876" s="47"/>
      <c r="EM876" s="47"/>
      <c r="EN876" s="47"/>
      <c r="EO876" s="47"/>
      <c r="EP876" s="47"/>
      <c r="EQ876" s="47"/>
      <c r="ER876" s="47"/>
      <c r="ES876" s="47"/>
      <c r="ET876" s="47"/>
      <c r="EU876" s="47"/>
      <c r="EV876" s="47"/>
      <c r="EW876" s="47"/>
      <c r="EX876" s="47"/>
      <c r="EY876" s="47"/>
      <c r="EZ876" s="47"/>
      <c r="FA876" s="47"/>
      <c r="FB876" s="47"/>
      <c r="FC876" s="47"/>
      <c r="FD876" s="47"/>
      <c r="FE876" s="47"/>
      <c r="FF876" s="47"/>
      <c r="FG876" s="47"/>
      <c r="FH876" s="47"/>
      <c r="FI876" s="47"/>
      <c r="FJ876" s="47"/>
      <c r="FK876" s="47"/>
      <c r="FL876" s="47"/>
      <c r="FM876" s="47"/>
      <c r="FN876" s="47"/>
      <c r="FO876" s="47"/>
      <c r="FP876" s="47"/>
      <c r="FQ876" s="47"/>
      <c r="FR876" s="47"/>
      <c r="FS876" s="47"/>
      <c r="FT876" s="47"/>
    </row>
    <row r="877" spans="1:176" ht="15" customHeight="1">
      <c r="A877" s="47">
        <v>874</v>
      </c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7"/>
      <c r="BX877" s="47"/>
      <c r="BY877" s="47"/>
      <c r="BZ877" s="47"/>
      <c r="CA877" s="47"/>
      <c r="CB877" s="47"/>
      <c r="CC877" s="47"/>
      <c r="CD877" s="47"/>
      <c r="CE877" s="47"/>
      <c r="CF877" s="47"/>
      <c r="CG877" s="47"/>
      <c r="CH877" s="47"/>
      <c r="CI877" s="47"/>
      <c r="CJ877" s="47"/>
      <c r="CK877" s="47"/>
      <c r="CL877" s="47"/>
      <c r="CM877" s="47"/>
      <c r="CN877" s="47"/>
      <c r="CO877" s="47"/>
      <c r="CP877" s="47"/>
      <c r="CQ877" s="47"/>
      <c r="CR877" s="47"/>
      <c r="CS877" s="47"/>
      <c r="CT877" s="47"/>
      <c r="CU877" s="47"/>
      <c r="CV877" s="47"/>
      <c r="CW877" s="47"/>
      <c r="CX877" s="47"/>
      <c r="CY877" s="47"/>
      <c r="CZ877" s="47"/>
      <c r="DA877" s="47"/>
      <c r="DB877" s="47"/>
      <c r="DC877" s="47"/>
      <c r="DD877" s="47"/>
      <c r="DE877" s="47"/>
      <c r="DF877" s="47"/>
      <c r="DG877" s="47"/>
      <c r="DH877" s="47"/>
      <c r="DI877" s="47"/>
      <c r="DJ877" s="47"/>
      <c r="DK877" s="47"/>
      <c r="DL877" s="47"/>
      <c r="DM877" s="47"/>
      <c r="DN877" s="47"/>
      <c r="DO877" s="47"/>
      <c r="DP877" s="47"/>
      <c r="DQ877" s="47"/>
      <c r="DR877" s="47"/>
      <c r="DS877" s="47"/>
      <c r="DT877" s="47"/>
      <c r="DU877" s="47"/>
      <c r="DV877" s="47"/>
      <c r="DW877" s="47"/>
      <c r="DX877" s="47"/>
      <c r="DY877" s="47"/>
      <c r="DZ877" s="47"/>
      <c r="EA877" s="47"/>
      <c r="EB877" s="47"/>
      <c r="EC877" s="47"/>
      <c r="ED877" s="47"/>
      <c r="EE877" s="47"/>
      <c r="EF877" s="47"/>
      <c r="EG877" s="47"/>
      <c r="EH877" s="47"/>
      <c r="EI877" s="47"/>
      <c r="EJ877" s="47"/>
      <c r="EK877" s="47"/>
      <c r="EL877" s="47"/>
      <c r="EM877" s="47"/>
      <c r="EN877" s="47"/>
      <c r="EO877" s="47"/>
      <c r="EP877" s="47"/>
      <c r="EQ877" s="47"/>
      <c r="ER877" s="47"/>
      <c r="ES877" s="47"/>
      <c r="ET877" s="47"/>
      <c r="EU877" s="47"/>
      <c r="EV877" s="47"/>
      <c r="EW877" s="47"/>
      <c r="EX877" s="47"/>
      <c r="EY877" s="47"/>
      <c r="EZ877" s="47"/>
      <c r="FA877" s="47"/>
      <c r="FB877" s="47"/>
      <c r="FC877" s="47"/>
      <c r="FD877" s="47"/>
      <c r="FE877" s="47"/>
      <c r="FF877" s="47"/>
      <c r="FG877" s="47"/>
      <c r="FH877" s="47"/>
      <c r="FI877" s="47"/>
      <c r="FJ877" s="47"/>
      <c r="FK877" s="47"/>
      <c r="FL877" s="47"/>
      <c r="FM877" s="47"/>
      <c r="FN877" s="47"/>
      <c r="FO877" s="47"/>
      <c r="FP877" s="47"/>
      <c r="FQ877" s="47"/>
      <c r="FR877" s="47"/>
      <c r="FS877" s="47"/>
      <c r="FT877" s="47"/>
    </row>
    <row r="878" spans="1:176" ht="15" customHeight="1">
      <c r="A878" s="47">
        <v>875</v>
      </c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7"/>
      <c r="BX878" s="47"/>
      <c r="BY878" s="47"/>
      <c r="BZ878" s="47"/>
      <c r="CA878" s="47"/>
      <c r="CB878" s="47"/>
      <c r="CC878" s="47"/>
      <c r="CD878" s="47"/>
      <c r="CE878" s="47"/>
      <c r="CF878" s="47"/>
      <c r="CG878" s="47"/>
      <c r="CH878" s="47"/>
      <c r="CI878" s="47"/>
      <c r="CJ878" s="47"/>
      <c r="CK878" s="47"/>
      <c r="CL878" s="47"/>
      <c r="CM878" s="47"/>
      <c r="CN878" s="47"/>
      <c r="CO878" s="47"/>
      <c r="CP878" s="47"/>
      <c r="CQ878" s="47"/>
      <c r="CR878" s="47"/>
      <c r="CS878" s="47"/>
      <c r="CT878" s="47"/>
      <c r="CU878" s="47"/>
      <c r="CV878" s="47"/>
      <c r="CW878" s="47"/>
      <c r="CX878" s="47"/>
      <c r="CY878" s="47"/>
      <c r="CZ878" s="47"/>
      <c r="DA878" s="47"/>
      <c r="DB878" s="47"/>
      <c r="DC878" s="47"/>
      <c r="DD878" s="47"/>
      <c r="DE878" s="47"/>
      <c r="DF878" s="47"/>
      <c r="DG878" s="47"/>
      <c r="DH878" s="47"/>
      <c r="DI878" s="47"/>
      <c r="DJ878" s="47"/>
      <c r="DK878" s="47"/>
      <c r="DL878" s="47"/>
      <c r="DM878" s="47"/>
      <c r="DN878" s="47"/>
      <c r="DO878" s="47"/>
      <c r="DP878" s="47"/>
      <c r="DQ878" s="47"/>
      <c r="DR878" s="47"/>
      <c r="DS878" s="47"/>
      <c r="DT878" s="47"/>
      <c r="DU878" s="47"/>
      <c r="DV878" s="47"/>
      <c r="DW878" s="47"/>
      <c r="DX878" s="47"/>
      <c r="DY878" s="47"/>
      <c r="DZ878" s="47"/>
      <c r="EA878" s="47"/>
      <c r="EB878" s="47"/>
      <c r="EC878" s="47"/>
      <c r="ED878" s="47"/>
      <c r="EE878" s="47"/>
      <c r="EF878" s="47"/>
      <c r="EG878" s="47"/>
      <c r="EH878" s="47"/>
      <c r="EI878" s="47"/>
      <c r="EJ878" s="47"/>
      <c r="EK878" s="47"/>
      <c r="EL878" s="47"/>
      <c r="EM878" s="47"/>
      <c r="EN878" s="47"/>
      <c r="EO878" s="47"/>
      <c r="EP878" s="47"/>
      <c r="EQ878" s="47"/>
      <c r="ER878" s="47"/>
      <c r="ES878" s="47"/>
      <c r="ET878" s="47"/>
      <c r="EU878" s="47"/>
      <c r="EV878" s="47"/>
      <c r="EW878" s="47"/>
      <c r="EX878" s="47"/>
      <c r="EY878" s="47"/>
      <c r="EZ878" s="47"/>
      <c r="FA878" s="47"/>
      <c r="FB878" s="47"/>
      <c r="FC878" s="47"/>
      <c r="FD878" s="47"/>
      <c r="FE878" s="47"/>
      <c r="FF878" s="47"/>
      <c r="FG878" s="47"/>
      <c r="FH878" s="47"/>
      <c r="FI878" s="47"/>
      <c r="FJ878" s="47"/>
      <c r="FK878" s="47"/>
      <c r="FL878" s="47"/>
      <c r="FM878" s="47"/>
      <c r="FN878" s="47"/>
      <c r="FO878" s="47"/>
      <c r="FP878" s="47"/>
      <c r="FQ878" s="47"/>
      <c r="FR878" s="47"/>
      <c r="FS878" s="47"/>
      <c r="FT878" s="47"/>
    </row>
    <row r="879" spans="1:176" ht="15" customHeight="1">
      <c r="A879" s="47">
        <v>876</v>
      </c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7"/>
      <c r="BX879" s="47"/>
      <c r="BY879" s="47"/>
      <c r="BZ879" s="47"/>
      <c r="CA879" s="47"/>
      <c r="CB879" s="47"/>
      <c r="CC879" s="47"/>
      <c r="CD879" s="47"/>
      <c r="CE879" s="47"/>
      <c r="CF879" s="47"/>
      <c r="CG879" s="47"/>
      <c r="CH879" s="47"/>
      <c r="CI879" s="47"/>
      <c r="CJ879" s="47"/>
      <c r="CK879" s="47"/>
      <c r="CL879" s="47"/>
      <c r="CM879" s="47"/>
      <c r="CN879" s="47"/>
      <c r="CO879" s="47"/>
      <c r="CP879" s="47"/>
      <c r="CQ879" s="47"/>
      <c r="CR879" s="47"/>
      <c r="CS879" s="47"/>
      <c r="CT879" s="47"/>
      <c r="CU879" s="47"/>
      <c r="CV879" s="47"/>
      <c r="CW879" s="47"/>
      <c r="CX879" s="47"/>
      <c r="CY879" s="47"/>
      <c r="CZ879" s="47"/>
      <c r="DA879" s="47"/>
      <c r="DB879" s="47"/>
      <c r="DC879" s="47"/>
      <c r="DD879" s="47"/>
      <c r="DE879" s="47"/>
      <c r="DF879" s="47"/>
      <c r="DG879" s="47"/>
      <c r="DH879" s="47"/>
      <c r="DI879" s="47"/>
      <c r="DJ879" s="47"/>
      <c r="DK879" s="47"/>
      <c r="DL879" s="47"/>
      <c r="DM879" s="47"/>
      <c r="DN879" s="47"/>
      <c r="DO879" s="47"/>
      <c r="DP879" s="47"/>
      <c r="DQ879" s="47"/>
      <c r="DR879" s="47"/>
      <c r="DS879" s="47"/>
      <c r="DT879" s="47"/>
      <c r="DU879" s="47"/>
      <c r="DV879" s="47"/>
      <c r="DW879" s="47"/>
      <c r="DX879" s="47"/>
      <c r="DY879" s="47"/>
      <c r="DZ879" s="47"/>
      <c r="EA879" s="47"/>
      <c r="EB879" s="47"/>
      <c r="EC879" s="47"/>
      <c r="ED879" s="47"/>
      <c r="EE879" s="47"/>
      <c r="EF879" s="47"/>
      <c r="EG879" s="47"/>
      <c r="EH879" s="47"/>
      <c r="EI879" s="47"/>
      <c r="EJ879" s="47"/>
      <c r="EK879" s="47"/>
      <c r="EL879" s="47"/>
      <c r="EM879" s="47"/>
      <c r="EN879" s="47"/>
      <c r="EO879" s="47"/>
      <c r="EP879" s="47"/>
      <c r="EQ879" s="47"/>
      <c r="ER879" s="47"/>
      <c r="ES879" s="47"/>
      <c r="ET879" s="47"/>
      <c r="EU879" s="47"/>
      <c r="EV879" s="47"/>
      <c r="EW879" s="47"/>
      <c r="EX879" s="47"/>
      <c r="EY879" s="47"/>
      <c r="EZ879" s="47"/>
      <c r="FA879" s="47"/>
      <c r="FB879" s="47"/>
      <c r="FC879" s="47"/>
      <c r="FD879" s="47"/>
      <c r="FE879" s="47"/>
      <c r="FF879" s="47"/>
      <c r="FG879" s="47"/>
      <c r="FH879" s="47"/>
      <c r="FI879" s="47"/>
      <c r="FJ879" s="47"/>
      <c r="FK879" s="47"/>
      <c r="FL879" s="47"/>
      <c r="FM879" s="47"/>
      <c r="FN879" s="47"/>
      <c r="FO879" s="47"/>
      <c r="FP879" s="47"/>
      <c r="FQ879" s="47"/>
      <c r="FR879" s="47"/>
      <c r="FS879" s="47"/>
      <c r="FT879" s="47"/>
    </row>
    <row r="880" spans="1:176" ht="15" customHeight="1">
      <c r="A880" s="47">
        <v>877</v>
      </c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7"/>
      <c r="BX880" s="47"/>
      <c r="BY880" s="47"/>
      <c r="BZ880" s="47"/>
      <c r="CA880" s="47"/>
      <c r="CB880" s="47"/>
      <c r="CC880" s="47"/>
      <c r="CD880" s="47"/>
      <c r="CE880" s="47"/>
      <c r="CF880" s="47"/>
      <c r="CG880" s="47"/>
      <c r="CH880" s="47"/>
      <c r="CI880" s="47"/>
      <c r="CJ880" s="47"/>
      <c r="CK880" s="47"/>
      <c r="CL880" s="47"/>
      <c r="CM880" s="47"/>
      <c r="CN880" s="47"/>
      <c r="CO880" s="47"/>
      <c r="CP880" s="47"/>
      <c r="CQ880" s="47"/>
      <c r="CR880" s="47"/>
      <c r="CS880" s="47"/>
      <c r="CT880" s="47"/>
      <c r="CU880" s="47"/>
      <c r="CV880" s="47"/>
      <c r="CW880" s="47"/>
      <c r="CX880" s="47"/>
      <c r="CY880" s="47"/>
      <c r="CZ880" s="47"/>
      <c r="DA880" s="47"/>
      <c r="DB880" s="47"/>
      <c r="DC880" s="47"/>
      <c r="DD880" s="47"/>
      <c r="DE880" s="47"/>
      <c r="DF880" s="47"/>
      <c r="DG880" s="47"/>
      <c r="DH880" s="47"/>
      <c r="DI880" s="47"/>
      <c r="DJ880" s="47"/>
      <c r="DK880" s="47"/>
      <c r="DL880" s="47"/>
      <c r="DM880" s="47"/>
      <c r="DN880" s="47"/>
      <c r="DO880" s="47"/>
      <c r="DP880" s="47"/>
      <c r="DQ880" s="47"/>
      <c r="DR880" s="47"/>
      <c r="DS880" s="47"/>
      <c r="DT880" s="47"/>
      <c r="DU880" s="47"/>
      <c r="DV880" s="47"/>
      <c r="DW880" s="47"/>
      <c r="DX880" s="47"/>
      <c r="DY880" s="47"/>
      <c r="DZ880" s="47"/>
      <c r="EA880" s="47"/>
      <c r="EB880" s="47"/>
      <c r="EC880" s="47"/>
      <c r="ED880" s="47"/>
      <c r="EE880" s="47"/>
      <c r="EF880" s="47"/>
      <c r="EG880" s="47"/>
      <c r="EH880" s="47"/>
      <c r="EI880" s="47"/>
      <c r="EJ880" s="47"/>
      <c r="EK880" s="47"/>
      <c r="EL880" s="47"/>
      <c r="EM880" s="47"/>
      <c r="EN880" s="47"/>
      <c r="EO880" s="47"/>
      <c r="EP880" s="47"/>
      <c r="EQ880" s="47"/>
      <c r="ER880" s="47"/>
      <c r="ES880" s="47"/>
      <c r="ET880" s="47"/>
      <c r="EU880" s="47"/>
      <c r="EV880" s="47"/>
      <c r="EW880" s="47"/>
      <c r="EX880" s="47"/>
      <c r="EY880" s="47"/>
      <c r="EZ880" s="47"/>
      <c r="FA880" s="47"/>
      <c r="FB880" s="47"/>
      <c r="FC880" s="47"/>
      <c r="FD880" s="47"/>
      <c r="FE880" s="47"/>
      <c r="FF880" s="47"/>
      <c r="FG880" s="47"/>
      <c r="FH880" s="47"/>
      <c r="FI880" s="47"/>
      <c r="FJ880" s="47"/>
      <c r="FK880" s="47"/>
      <c r="FL880" s="47"/>
      <c r="FM880" s="47"/>
      <c r="FN880" s="47"/>
      <c r="FO880" s="47"/>
      <c r="FP880" s="47"/>
      <c r="FQ880" s="47"/>
      <c r="FR880" s="47"/>
      <c r="FS880" s="47"/>
      <c r="FT880" s="47"/>
    </row>
    <row r="881" spans="1:176" ht="15" customHeight="1">
      <c r="A881" s="47">
        <v>878</v>
      </c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7"/>
      <c r="BX881" s="47"/>
      <c r="BY881" s="47"/>
      <c r="BZ881" s="47"/>
      <c r="CA881" s="47"/>
      <c r="CB881" s="47"/>
      <c r="CC881" s="47"/>
      <c r="CD881" s="47"/>
      <c r="CE881" s="47"/>
      <c r="CF881" s="47"/>
      <c r="CG881" s="47"/>
      <c r="CH881" s="47"/>
      <c r="CI881" s="47"/>
      <c r="CJ881" s="47"/>
      <c r="CK881" s="47"/>
      <c r="CL881" s="47"/>
      <c r="CM881" s="47"/>
      <c r="CN881" s="47"/>
      <c r="CO881" s="47"/>
      <c r="CP881" s="47"/>
      <c r="CQ881" s="47"/>
      <c r="CR881" s="47"/>
      <c r="CS881" s="47"/>
      <c r="CT881" s="47"/>
      <c r="CU881" s="47"/>
      <c r="CV881" s="47"/>
      <c r="CW881" s="47"/>
      <c r="CX881" s="47"/>
      <c r="CY881" s="47"/>
      <c r="CZ881" s="47"/>
      <c r="DA881" s="47"/>
      <c r="DB881" s="47"/>
      <c r="DC881" s="47"/>
      <c r="DD881" s="47"/>
      <c r="DE881" s="47"/>
      <c r="DF881" s="47"/>
      <c r="DG881" s="47"/>
      <c r="DH881" s="47"/>
      <c r="DI881" s="47"/>
      <c r="DJ881" s="47"/>
      <c r="DK881" s="47"/>
      <c r="DL881" s="47"/>
      <c r="DM881" s="47"/>
      <c r="DN881" s="47"/>
      <c r="DO881" s="47"/>
      <c r="DP881" s="47"/>
      <c r="DQ881" s="47"/>
      <c r="DR881" s="47"/>
      <c r="DS881" s="47"/>
      <c r="DT881" s="47"/>
      <c r="DU881" s="47"/>
      <c r="DV881" s="47"/>
      <c r="DW881" s="47"/>
      <c r="DX881" s="47"/>
      <c r="DY881" s="47"/>
      <c r="DZ881" s="47"/>
      <c r="EA881" s="47"/>
      <c r="EB881" s="47"/>
      <c r="EC881" s="47"/>
      <c r="ED881" s="47"/>
      <c r="EE881" s="47"/>
      <c r="EF881" s="47"/>
      <c r="EG881" s="47"/>
      <c r="EH881" s="47"/>
      <c r="EI881" s="47"/>
      <c r="EJ881" s="47"/>
      <c r="EK881" s="47"/>
      <c r="EL881" s="47"/>
      <c r="EM881" s="47"/>
      <c r="EN881" s="47"/>
      <c r="EO881" s="47"/>
      <c r="EP881" s="47"/>
      <c r="EQ881" s="47"/>
      <c r="ER881" s="47"/>
      <c r="ES881" s="47"/>
      <c r="ET881" s="47"/>
      <c r="EU881" s="47"/>
      <c r="EV881" s="47"/>
      <c r="EW881" s="47"/>
      <c r="EX881" s="47"/>
      <c r="EY881" s="47"/>
      <c r="EZ881" s="47"/>
      <c r="FA881" s="47"/>
      <c r="FB881" s="47"/>
      <c r="FC881" s="47"/>
      <c r="FD881" s="47"/>
      <c r="FE881" s="47"/>
      <c r="FF881" s="47"/>
      <c r="FG881" s="47"/>
      <c r="FH881" s="47"/>
      <c r="FI881" s="47"/>
      <c r="FJ881" s="47"/>
      <c r="FK881" s="47"/>
      <c r="FL881" s="47"/>
      <c r="FM881" s="47"/>
      <c r="FN881" s="47"/>
      <c r="FO881" s="47"/>
      <c r="FP881" s="47"/>
      <c r="FQ881" s="47"/>
      <c r="FR881" s="47"/>
      <c r="FS881" s="47"/>
      <c r="FT881" s="47"/>
    </row>
    <row r="882" spans="1:176" ht="15" customHeight="1">
      <c r="A882" s="47">
        <v>879</v>
      </c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7"/>
      <c r="BX882" s="47"/>
      <c r="BY882" s="47"/>
      <c r="BZ882" s="47"/>
      <c r="CA882" s="47"/>
      <c r="CB882" s="47"/>
      <c r="CC882" s="47"/>
      <c r="CD882" s="47"/>
      <c r="CE882" s="47"/>
      <c r="CF882" s="47"/>
      <c r="CG882" s="47"/>
      <c r="CH882" s="47"/>
      <c r="CI882" s="47"/>
      <c r="CJ882" s="47"/>
      <c r="CK882" s="47"/>
      <c r="CL882" s="47"/>
      <c r="CM882" s="47"/>
      <c r="CN882" s="47"/>
      <c r="CO882" s="47"/>
      <c r="CP882" s="47"/>
      <c r="CQ882" s="47"/>
      <c r="CR882" s="47"/>
      <c r="CS882" s="47"/>
      <c r="CT882" s="47"/>
      <c r="CU882" s="47"/>
      <c r="CV882" s="47"/>
      <c r="CW882" s="47"/>
      <c r="CX882" s="47"/>
      <c r="CY882" s="47"/>
      <c r="CZ882" s="47"/>
      <c r="DA882" s="47"/>
      <c r="DB882" s="47"/>
      <c r="DC882" s="47"/>
      <c r="DD882" s="47"/>
      <c r="DE882" s="47"/>
      <c r="DF882" s="47"/>
      <c r="DG882" s="47"/>
      <c r="DH882" s="47"/>
      <c r="DI882" s="47"/>
      <c r="DJ882" s="47"/>
      <c r="DK882" s="47"/>
      <c r="DL882" s="47"/>
      <c r="DM882" s="47"/>
      <c r="DN882" s="47"/>
      <c r="DO882" s="47"/>
      <c r="DP882" s="47"/>
      <c r="DQ882" s="47"/>
      <c r="DR882" s="47"/>
      <c r="DS882" s="47"/>
      <c r="DT882" s="47"/>
      <c r="DU882" s="47"/>
      <c r="DV882" s="47"/>
      <c r="DW882" s="47"/>
      <c r="DX882" s="47"/>
      <c r="DY882" s="47"/>
      <c r="DZ882" s="47"/>
      <c r="EA882" s="47"/>
      <c r="EB882" s="47"/>
      <c r="EC882" s="47"/>
      <c r="ED882" s="47"/>
      <c r="EE882" s="47"/>
      <c r="EF882" s="47"/>
      <c r="EG882" s="47"/>
      <c r="EH882" s="47"/>
      <c r="EI882" s="47"/>
      <c r="EJ882" s="47"/>
      <c r="EK882" s="47"/>
      <c r="EL882" s="47"/>
      <c r="EM882" s="47"/>
      <c r="EN882" s="47"/>
      <c r="EO882" s="47"/>
      <c r="EP882" s="47"/>
      <c r="EQ882" s="47"/>
      <c r="ER882" s="47"/>
      <c r="ES882" s="47"/>
      <c r="ET882" s="47"/>
      <c r="EU882" s="47"/>
      <c r="EV882" s="47"/>
      <c r="EW882" s="47"/>
      <c r="EX882" s="47"/>
      <c r="EY882" s="47"/>
      <c r="EZ882" s="47"/>
      <c r="FA882" s="47"/>
      <c r="FB882" s="47"/>
      <c r="FC882" s="47"/>
      <c r="FD882" s="47"/>
      <c r="FE882" s="47"/>
      <c r="FF882" s="47"/>
      <c r="FG882" s="47"/>
      <c r="FH882" s="47"/>
      <c r="FI882" s="47"/>
      <c r="FJ882" s="47"/>
      <c r="FK882" s="47"/>
      <c r="FL882" s="47"/>
      <c r="FM882" s="47"/>
      <c r="FN882" s="47"/>
      <c r="FO882" s="47"/>
      <c r="FP882" s="47"/>
      <c r="FQ882" s="47"/>
      <c r="FR882" s="47"/>
      <c r="FS882" s="47"/>
      <c r="FT882" s="47"/>
    </row>
    <row r="883" spans="1:176" ht="15" customHeight="1">
      <c r="A883" s="47">
        <v>880</v>
      </c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7"/>
      <c r="AI883" s="47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  <c r="BC883" s="47"/>
      <c r="BD883" s="47"/>
      <c r="BE883" s="47"/>
      <c r="BF883" s="47"/>
      <c r="BG883" s="47"/>
      <c r="BH883" s="47"/>
      <c r="BI883" s="47"/>
      <c r="BJ883" s="47"/>
      <c r="BK883" s="47"/>
      <c r="BL883" s="47"/>
      <c r="BM883" s="47"/>
      <c r="BN883" s="47"/>
      <c r="BO883" s="47"/>
      <c r="BP883" s="47"/>
      <c r="BQ883" s="47"/>
      <c r="BR883" s="47"/>
      <c r="BS883" s="47"/>
      <c r="BT883" s="47"/>
      <c r="BU883" s="47"/>
      <c r="BV883" s="47"/>
      <c r="BW883" s="47"/>
      <c r="BX883" s="47"/>
      <c r="BY883" s="47"/>
      <c r="BZ883" s="47"/>
      <c r="CA883" s="47"/>
      <c r="CB883" s="47"/>
      <c r="CC883" s="47"/>
      <c r="CD883" s="47"/>
      <c r="CE883" s="47"/>
      <c r="CF883" s="47"/>
      <c r="CG883" s="47"/>
      <c r="CH883" s="47"/>
      <c r="CI883" s="47"/>
      <c r="CJ883" s="47"/>
      <c r="CK883" s="47"/>
      <c r="CL883" s="47"/>
      <c r="CM883" s="47"/>
      <c r="CN883" s="47"/>
      <c r="CO883" s="47"/>
      <c r="CP883" s="47"/>
      <c r="CQ883" s="47"/>
      <c r="CR883" s="47"/>
      <c r="CS883" s="47"/>
      <c r="CT883" s="47"/>
      <c r="CU883" s="47"/>
      <c r="CV883" s="47"/>
      <c r="CW883" s="47"/>
      <c r="CX883" s="47"/>
      <c r="CY883" s="47"/>
      <c r="CZ883" s="47"/>
      <c r="DA883" s="47"/>
      <c r="DB883" s="47"/>
      <c r="DC883" s="47"/>
      <c r="DD883" s="47"/>
      <c r="DE883" s="47"/>
      <c r="DF883" s="47"/>
      <c r="DG883" s="47"/>
      <c r="DH883" s="47"/>
      <c r="DI883" s="47"/>
      <c r="DJ883" s="47"/>
      <c r="DK883" s="47"/>
      <c r="DL883" s="47"/>
      <c r="DM883" s="47"/>
      <c r="DN883" s="47"/>
      <c r="DO883" s="47"/>
      <c r="DP883" s="47"/>
      <c r="DQ883" s="47"/>
      <c r="DR883" s="47"/>
      <c r="DS883" s="47"/>
      <c r="DT883" s="47"/>
      <c r="DU883" s="47"/>
      <c r="DV883" s="47"/>
      <c r="DW883" s="47"/>
      <c r="DX883" s="47"/>
      <c r="DY883" s="47"/>
      <c r="DZ883" s="47"/>
      <c r="EA883" s="47"/>
      <c r="EB883" s="47"/>
      <c r="EC883" s="47"/>
      <c r="ED883" s="47"/>
      <c r="EE883" s="47"/>
      <c r="EF883" s="47"/>
      <c r="EG883" s="47"/>
      <c r="EH883" s="47"/>
      <c r="EI883" s="47"/>
      <c r="EJ883" s="47"/>
      <c r="EK883" s="47"/>
      <c r="EL883" s="47"/>
      <c r="EM883" s="47"/>
      <c r="EN883" s="47"/>
      <c r="EO883" s="47"/>
      <c r="EP883" s="47"/>
      <c r="EQ883" s="47"/>
      <c r="ER883" s="47"/>
      <c r="ES883" s="47"/>
      <c r="ET883" s="47"/>
      <c r="EU883" s="47"/>
      <c r="EV883" s="47"/>
      <c r="EW883" s="47"/>
      <c r="EX883" s="47"/>
      <c r="EY883" s="47"/>
      <c r="EZ883" s="47"/>
      <c r="FA883" s="47"/>
      <c r="FB883" s="47"/>
      <c r="FC883" s="47"/>
      <c r="FD883" s="47"/>
      <c r="FE883" s="47"/>
      <c r="FF883" s="47"/>
      <c r="FG883" s="47"/>
      <c r="FH883" s="47"/>
      <c r="FI883" s="47"/>
      <c r="FJ883" s="47"/>
      <c r="FK883" s="47"/>
      <c r="FL883" s="47"/>
      <c r="FM883" s="47"/>
      <c r="FN883" s="47"/>
      <c r="FO883" s="47"/>
      <c r="FP883" s="47"/>
      <c r="FQ883" s="47"/>
      <c r="FR883" s="47"/>
      <c r="FS883" s="47"/>
      <c r="FT883" s="47"/>
    </row>
    <row r="884" spans="1:176" ht="15" customHeight="1">
      <c r="A884" s="47">
        <v>881</v>
      </c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7"/>
      <c r="AI884" s="47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  <c r="BC884" s="47"/>
      <c r="BD884" s="47"/>
      <c r="BE884" s="47"/>
      <c r="BF884" s="47"/>
      <c r="BG884" s="47"/>
      <c r="BH884" s="47"/>
      <c r="BI884" s="47"/>
      <c r="BJ884" s="47"/>
      <c r="BK884" s="47"/>
      <c r="BL884" s="47"/>
      <c r="BM884" s="47"/>
      <c r="BN884" s="47"/>
      <c r="BO884" s="47"/>
      <c r="BP884" s="47"/>
      <c r="BQ884" s="47"/>
      <c r="BR884" s="47"/>
      <c r="BS884" s="47"/>
      <c r="BT884" s="47"/>
      <c r="BU884" s="47"/>
      <c r="BV884" s="47"/>
      <c r="BW884" s="47"/>
      <c r="BX884" s="47"/>
      <c r="BY884" s="47"/>
      <c r="BZ884" s="47"/>
      <c r="CA884" s="47"/>
      <c r="CB884" s="47"/>
      <c r="CC884" s="47"/>
      <c r="CD884" s="47"/>
      <c r="CE884" s="47"/>
      <c r="CF884" s="47"/>
      <c r="CG884" s="47"/>
      <c r="CH884" s="47"/>
      <c r="CI884" s="47"/>
      <c r="CJ884" s="47"/>
      <c r="CK884" s="47"/>
      <c r="CL884" s="47"/>
      <c r="CM884" s="47"/>
      <c r="CN884" s="47"/>
      <c r="CO884" s="47"/>
      <c r="CP884" s="47"/>
      <c r="CQ884" s="47"/>
      <c r="CR884" s="47"/>
      <c r="CS884" s="47"/>
      <c r="CT884" s="47"/>
      <c r="CU884" s="47"/>
      <c r="CV884" s="47"/>
      <c r="CW884" s="47"/>
      <c r="CX884" s="47"/>
      <c r="CY884" s="47"/>
      <c r="CZ884" s="47"/>
      <c r="DA884" s="47"/>
      <c r="DB884" s="47"/>
      <c r="DC884" s="47"/>
      <c r="DD884" s="47"/>
      <c r="DE884" s="47"/>
      <c r="DF884" s="47"/>
      <c r="DG884" s="47"/>
      <c r="DH884" s="47"/>
      <c r="DI884" s="47"/>
      <c r="DJ884" s="47"/>
      <c r="DK884" s="47"/>
      <c r="DL884" s="47"/>
      <c r="DM884" s="47"/>
      <c r="DN884" s="47"/>
      <c r="DO884" s="47"/>
      <c r="DP884" s="47"/>
      <c r="DQ884" s="47"/>
      <c r="DR884" s="47"/>
      <c r="DS884" s="47"/>
      <c r="DT884" s="47"/>
      <c r="DU884" s="47"/>
      <c r="DV884" s="47"/>
      <c r="DW884" s="47"/>
      <c r="DX884" s="47"/>
      <c r="DY884" s="47"/>
      <c r="DZ884" s="47"/>
      <c r="EA884" s="47"/>
      <c r="EB884" s="47"/>
      <c r="EC884" s="47"/>
      <c r="ED884" s="47"/>
      <c r="EE884" s="47"/>
      <c r="EF884" s="47"/>
      <c r="EG884" s="47"/>
      <c r="EH884" s="47"/>
      <c r="EI884" s="47"/>
      <c r="EJ884" s="47"/>
      <c r="EK884" s="47"/>
      <c r="EL884" s="47"/>
      <c r="EM884" s="47"/>
      <c r="EN884" s="47"/>
      <c r="EO884" s="47"/>
      <c r="EP884" s="47"/>
      <c r="EQ884" s="47"/>
      <c r="ER884" s="47"/>
      <c r="ES884" s="47"/>
      <c r="ET884" s="47"/>
      <c r="EU884" s="47"/>
      <c r="EV884" s="47"/>
      <c r="EW884" s="47"/>
      <c r="EX884" s="47"/>
      <c r="EY884" s="47"/>
      <c r="EZ884" s="47"/>
      <c r="FA884" s="47"/>
      <c r="FB884" s="47"/>
      <c r="FC884" s="47"/>
      <c r="FD884" s="47"/>
      <c r="FE884" s="47"/>
      <c r="FF884" s="47"/>
      <c r="FG884" s="47"/>
      <c r="FH884" s="47"/>
      <c r="FI884" s="47"/>
      <c r="FJ884" s="47"/>
      <c r="FK884" s="47"/>
      <c r="FL884" s="47"/>
      <c r="FM884" s="47"/>
      <c r="FN884" s="47"/>
      <c r="FO884" s="47"/>
      <c r="FP884" s="47"/>
      <c r="FQ884" s="47"/>
      <c r="FR884" s="47"/>
      <c r="FS884" s="47"/>
      <c r="FT884" s="47"/>
    </row>
    <row r="885" spans="1:176" ht="15" customHeight="1">
      <c r="A885" s="47">
        <v>882</v>
      </c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7"/>
      <c r="AI885" s="47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  <c r="BC885" s="47"/>
      <c r="BD885" s="47"/>
      <c r="BE885" s="47"/>
      <c r="BF885" s="47"/>
      <c r="BG885" s="47"/>
      <c r="BH885" s="47"/>
      <c r="BI885" s="47"/>
      <c r="BJ885" s="47"/>
      <c r="BK885" s="47"/>
      <c r="BL885" s="47"/>
      <c r="BM885" s="47"/>
      <c r="BN885" s="47"/>
      <c r="BO885" s="47"/>
      <c r="BP885" s="47"/>
      <c r="BQ885" s="47"/>
      <c r="BR885" s="47"/>
      <c r="BS885" s="47"/>
      <c r="BT885" s="47"/>
      <c r="BU885" s="47"/>
      <c r="BV885" s="47"/>
      <c r="BW885" s="47"/>
      <c r="BX885" s="47"/>
      <c r="BY885" s="47"/>
      <c r="BZ885" s="47"/>
      <c r="CA885" s="47"/>
      <c r="CB885" s="47"/>
      <c r="CC885" s="47"/>
      <c r="CD885" s="47"/>
      <c r="CE885" s="47"/>
      <c r="CF885" s="47"/>
      <c r="CG885" s="47"/>
      <c r="CH885" s="47"/>
      <c r="CI885" s="47"/>
      <c r="CJ885" s="47"/>
      <c r="CK885" s="47"/>
      <c r="CL885" s="47"/>
      <c r="CM885" s="47"/>
      <c r="CN885" s="47"/>
      <c r="CO885" s="47"/>
      <c r="CP885" s="47"/>
      <c r="CQ885" s="47"/>
      <c r="CR885" s="47"/>
      <c r="CS885" s="47"/>
      <c r="CT885" s="47"/>
      <c r="CU885" s="47"/>
      <c r="CV885" s="47"/>
      <c r="CW885" s="47"/>
      <c r="CX885" s="47"/>
      <c r="CY885" s="47"/>
      <c r="CZ885" s="47"/>
      <c r="DA885" s="47"/>
      <c r="DB885" s="47"/>
      <c r="DC885" s="47"/>
      <c r="DD885" s="47"/>
      <c r="DE885" s="47"/>
      <c r="DF885" s="47"/>
      <c r="DG885" s="47"/>
      <c r="DH885" s="47"/>
      <c r="DI885" s="47"/>
      <c r="DJ885" s="47"/>
      <c r="DK885" s="47"/>
      <c r="DL885" s="47"/>
      <c r="DM885" s="47"/>
      <c r="DN885" s="47"/>
      <c r="DO885" s="47"/>
      <c r="DP885" s="47"/>
      <c r="DQ885" s="47"/>
      <c r="DR885" s="47"/>
      <c r="DS885" s="47"/>
      <c r="DT885" s="47"/>
      <c r="DU885" s="47"/>
      <c r="DV885" s="47"/>
      <c r="DW885" s="47"/>
      <c r="DX885" s="47"/>
      <c r="DY885" s="47"/>
      <c r="DZ885" s="47"/>
      <c r="EA885" s="47"/>
      <c r="EB885" s="47"/>
      <c r="EC885" s="47"/>
      <c r="ED885" s="47"/>
      <c r="EE885" s="47"/>
      <c r="EF885" s="47"/>
      <c r="EG885" s="47"/>
      <c r="EH885" s="47"/>
      <c r="EI885" s="47"/>
      <c r="EJ885" s="47"/>
      <c r="EK885" s="47"/>
      <c r="EL885" s="47"/>
      <c r="EM885" s="47"/>
      <c r="EN885" s="47"/>
      <c r="EO885" s="47"/>
      <c r="EP885" s="47"/>
      <c r="EQ885" s="47"/>
      <c r="ER885" s="47"/>
      <c r="ES885" s="47"/>
      <c r="ET885" s="47"/>
      <c r="EU885" s="47"/>
      <c r="EV885" s="47"/>
      <c r="EW885" s="47"/>
      <c r="EX885" s="47"/>
      <c r="EY885" s="47"/>
      <c r="EZ885" s="47"/>
      <c r="FA885" s="47"/>
      <c r="FB885" s="47"/>
      <c r="FC885" s="47"/>
      <c r="FD885" s="47"/>
      <c r="FE885" s="47"/>
      <c r="FF885" s="47"/>
      <c r="FG885" s="47"/>
      <c r="FH885" s="47"/>
      <c r="FI885" s="47"/>
      <c r="FJ885" s="47"/>
      <c r="FK885" s="47"/>
      <c r="FL885" s="47"/>
      <c r="FM885" s="47"/>
      <c r="FN885" s="47"/>
      <c r="FO885" s="47"/>
      <c r="FP885" s="47"/>
      <c r="FQ885" s="47"/>
      <c r="FR885" s="47"/>
      <c r="FS885" s="47"/>
      <c r="FT885" s="47"/>
    </row>
    <row r="886" spans="1:176" ht="15" customHeight="1">
      <c r="A886" s="47">
        <v>883</v>
      </c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  <c r="AI886" s="47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  <c r="BC886" s="47"/>
      <c r="BD886" s="47"/>
      <c r="BE886" s="47"/>
      <c r="BF886" s="47"/>
      <c r="BG886" s="47"/>
      <c r="BH886" s="47"/>
      <c r="BI886" s="47"/>
      <c r="BJ886" s="47"/>
      <c r="BK886" s="47"/>
      <c r="BL886" s="47"/>
      <c r="BM886" s="47"/>
      <c r="BN886" s="47"/>
      <c r="BO886" s="47"/>
      <c r="BP886" s="47"/>
      <c r="BQ886" s="47"/>
      <c r="BR886" s="47"/>
      <c r="BS886" s="47"/>
      <c r="BT886" s="47"/>
      <c r="BU886" s="47"/>
      <c r="BV886" s="47"/>
      <c r="BW886" s="47"/>
      <c r="BX886" s="47"/>
      <c r="BY886" s="47"/>
      <c r="BZ886" s="47"/>
      <c r="CA886" s="47"/>
      <c r="CB886" s="47"/>
      <c r="CC886" s="47"/>
      <c r="CD886" s="47"/>
      <c r="CE886" s="47"/>
      <c r="CF886" s="47"/>
      <c r="CG886" s="47"/>
      <c r="CH886" s="47"/>
      <c r="CI886" s="47"/>
      <c r="CJ886" s="47"/>
      <c r="CK886" s="47"/>
      <c r="CL886" s="47"/>
      <c r="CM886" s="47"/>
      <c r="CN886" s="47"/>
      <c r="CO886" s="47"/>
      <c r="CP886" s="47"/>
      <c r="CQ886" s="47"/>
      <c r="CR886" s="47"/>
      <c r="CS886" s="47"/>
      <c r="CT886" s="47"/>
      <c r="CU886" s="47"/>
      <c r="CV886" s="47"/>
      <c r="CW886" s="47"/>
      <c r="CX886" s="47"/>
      <c r="CY886" s="47"/>
      <c r="CZ886" s="47"/>
      <c r="DA886" s="47"/>
      <c r="DB886" s="47"/>
      <c r="DC886" s="47"/>
      <c r="DD886" s="47"/>
      <c r="DE886" s="47"/>
      <c r="DF886" s="47"/>
      <c r="DG886" s="47"/>
      <c r="DH886" s="47"/>
      <c r="DI886" s="47"/>
      <c r="DJ886" s="47"/>
      <c r="DK886" s="47"/>
      <c r="DL886" s="47"/>
      <c r="DM886" s="47"/>
      <c r="DN886" s="47"/>
      <c r="DO886" s="47"/>
      <c r="DP886" s="47"/>
      <c r="DQ886" s="47"/>
      <c r="DR886" s="47"/>
      <c r="DS886" s="47"/>
      <c r="DT886" s="47"/>
      <c r="DU886" s="47"/>
      <c r="DV886" s="47"/>
      <c r="DW886" s="47"/>
      <c r="DX886" s="47"/>
      <c r="DY886" s="47"/>
      <c r="DZ886" s="47"/>
      <c r="EA886" s="47"/>
      <c r="EB886" s="47"/>
      <c r="EC886" s="47"/>
      <c r="ED886" s="47"/>
      <c r="EE886" s="47"/>
      <c r="EF886" s="47"/>
      <c r="EG886" s="47"/>
      <c r="EH886" s="47"/>
      <c r="EI886" s="47"/>
      <c r="EJ886" s="47"/>
      <c r="EK886" s="47"/>
      <c r="EL886" s="47"/>
      <c r="EM886" s="47"/>
      <c r="EN886" s="47"/>
      <c r="EO886" s="47"/>
      <c r="EP886" s="47"/>
      <c r="EQ886" s="47"/>
      <c r="ER886" s="47"/>
      <c r="ES886" s="47"/>
      <c r="ET886" s="47"/>
      <c r="EU886" s="47"/>
      <c r="EV886" s="47"/>
      <c r="EW886" s="47"/>
      <c r="EX886" s="47"/>
      <c r="EY886" s="47"/>
      <c r="EZ886" s="47"/>
      <c r="FA886" s="47"/>
      <c r="FB886" s="47"/>
      <c r="FC886" s="47"/>
      <c r="FD886" s="47"/>
      <c r="FE886" s="47"/>
      <c r="FF886" s="47"/>
      <c r="FG886" s="47"/>
      <c r="FH886" s="47"/>
      <c r="FI886" s="47"/>
      <c r="FJ886" s="47"/>
      <c r="FK886" s="47"/>
      <c r="FL886" s="47"/>
      <c r="FM886" s="47"/>
      <c r="FN886" s="47"/>
      <c r="FO886" s="47"/>
      <c r="FP886" s="47"/>
      <c r="FQ886" s="47"/>
      <c r="FR886" s="47"/>
      <c r="FS886" s="47"/>
      <c r="FT886" s="47"/>
    </row>
    <row r="887" spans="1:176" ht="15" customHeight="1">
      <c r="A887" s="47">
        <v>884</v>
      </c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7"/>
      <c r="AI887" s="47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  <c r="BC887" s="47"/>
      <c r="BD887" s="47"/>
      <c r="BE887" s="47"/>
      <c r="BF887" s="47"/>
      <c r="BG887" s="47"/>
      <c r="BH887" s="47"/>
      <c r="BI887" s="47"/>
      <c r="BJ887" s="47"/>
      <c r="BK887" s="47"/>
      <c r="BL887" s="47"/>
      <c r="BM887" s="47"/>
      <c r="BN887" s="47"/>
      <c r="BO887" s="47"/>
      <c r="BP887" s="47"/>
      <c r="BQ887" s="47"/>
      <c r="BR887" s="47"/>
      <c r="BS887" s="47"/>
      <c r="BT887" s="47"/>
      <c r="BU887" s="47"/>
      <c r="BV887" s="47"/>
      <c r="BW887" s="47"/>
      <c r="BX887" s="47"/>
      <c r="BY887" s="47"/>
      <c r="BZ887" s="47"/>
      <c r="CA887" s="47"/>
      <c r="CB887" s="47"/>
      <c r="CC887" s="47"/>
      <c r="CD887" s="47"/>
      <c r="CE887" s="47"/>
      <c r="CF887" s="47"/>
      <c r="CG887" s="47"/>
      <c r="CH887" s="47"/>
      <c r="CI887" s="47"/>
      <c r="CJ887" s="47"/>
      <c r="CK887" s="47"/>
      <c r="CL887" s="47"/>
      <c r="CM887" s="47"/>
      <c r="CN887" s="47"/>
      <c r="CO887" s="47"/>
      <c r="CP887" s="47"/>
      <c r="CQ887" s="47"/>
      <c r="CR887" s="47"/>
      <c r="CS887" s="47"/>
      <c r="CT887" s="47"/>
      <c r="CU887" s="47"/>
      <c r="CV887" s="47"/>
      <c r="CW887" s="47"/>
      <c r="CX887" s="47"/>
      <c r="CY887" s="47"/>
      <c r="CZ887" s="47"/>
      <c r="DA887" s="47"/>
      <c r="DB887" s="47"/>
      <c r="DC887" s="47"/>
      <c r="DD887" s="47"/>
      <c r="DE887" s="47"/>
      <c r="DF887" s="47"/>
      <c r="DG887" s="47"/>
      <c r="DH887" s="47"/>
      <c r="DI887" s="47"/>
      <c r="DJ887" s="47"/>
      <c r="DK887" s="47"/>
      <c r="DL887" s="47"/>
      <c r="DM887" s="47"/>
      <c r="DN887" s="47"/>
      <c r="DO887" s="47"/>
      <c r="DP887" s="47"/>
      <c r="DQ887" s="47"/>
      <c r="DR887" s="47"/>
      <c r="DS887" s="47"/>
      <c r="DT887" s="47"/>
      <c r="DU887" s="47"/>
      <c r="DV887" s="47"/>
      <c r="DW887" s="47"/>
      <c r="DX887" s="47"/>
      <c r="DY887" s="47"/>
      <c r="DZ887" s="47"/>
      <c r="EA887" s="47"/>
      <c r="EB887" s="47"/>
      <c r="EC887" s="47"/>
      <c r="ED887" s="47"/>
      <c r="EE887" s="47"/>
      <c r="EF887" s="47"/>
      <c r="EG887" s="47"/>
      <c r="EH887" s="47"/>
      <c r="EI887" s="47"/>
      <c r="EJ887" s="47"/>
      <c r="EK887" s="47"/>
      <c r="EL887" s="47"/>
      <c r="EM887" s="47"/>
      <c r="EN887" s="47"/>
      <c r="EO887" s="47"/>
      <c r="EP887" s="47"/>
      <c r="EQ887" s="47"/>
      <c r="ER887" s="47"/>
      <c r="ES887" s="47"/>
      <c r="ET887" s="47"/>
      <c r="EU887" s="47"/>
      <c r="EV887" s="47"/>
      <c r="EW887" s="47"/>
      <c r="EX887" s="47"/>
      <c r="EY887" s="47"/>
      <c r="EZ887" s="47"/>
      <c r="FA887" s="47"/>
      <c r="FB887" s="47"/>
      <c r="FC887" s="47"/>
      <c r="FD887" s="47"/>
      <c r="FE887" s="47"/>
      <c r="FF887" s="47"/>
      <c r="FG887" s="47"/>
      <c r="FH887" s="47"/>
      <c r="FI887" s="47"/>
      <c r="FJ887" s="47"/>
      <c r="FK887" s="47"/>
      <c r="FL887" s="47"/>
      <c r="FM887" s="47"/>
      <c r="FN887" s="47"/>
      <c r="FO887" s="47"/>
      <c r="FP887" s="47"/>
      <c r="FQ887" s="47"/>
      <c r="FR887" s="47"/>
      <c r="FS887" s="47"/>
      <c r="FT887" s="47"/>
    </row>
    <row r="888" spans="1:176" ht="15" customHeight="1">
      <c r="A888" s="47">
        <v>885</v>
      </c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7"/>
      <c r="AI888" s="47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  <c r="BC888" s="47"/>
      <c r="BD888" s="47"/>
      <c r="BE888" s="47"/>
      <c r="BF888" s="47"/>
      <c r="BG888" s="47"/>
      <c r="BH888" s="47"/>
      <c r="BI888" s="47"/>
      <c r="BJ888" s="47"/>
      <c r="BK888" s="47"/>
      <c r="BL888" s="47"/>
      <c r="BM888" s="47"/>
      <c r="BN888" s="47"/>
      <c r="BO888" s="47"/>
      <c r="BP888" s="47"/>
      <c r="BQ888" s="47"/>
      <c r="BR888" s="47"/>
      <c r="BS888" s="47"/>
      <c r="BT888" s="47"/>
      <c r="BU888" s="47"/>
      <c r="BV888" s="47"/>
      <c r="BW888" s="47"/>
      <c r="BX888" s="47"/>
      <c r="BY888" s="47"/>
      <c r="BZ888" s="47"/>
      <c r="CA888" s="47"/>
      <c r="CB888" s="47"/>
      <c r="CC888" s="47"/>
      <c r="CD888" s="47"/>
      <c r="CE888" s="47"/>
      <c r="CF888" s="47"/>
      <c r="CG888" s="47"/>
      <c r="CH888" s="47"/>
      <c r="CI888" s="47"/>
      <c r="CJ888" s="47"/>
      <c r="CK888" s="47"/>
      <c r="CL888" s="47"/>
      <c r="CM888" s="47"/>
      <c r="CN888" s="47"/>
      <c r="CO888" s="47"/>
      <c r="CP888" s="47"/>
      <c r="CQ888" s="47"/>
      <c r="CR888" s="47"/>
      <c r="CS888" s="47"/>
      <c r="CT888" s="47"/>
      <c r="CU888" s="47"/>
      <c r="CV888" s="47"/>
      <c r="CW888" s="47"/>
      <c r="CX888" s="47"/>
      <c r="CY888" s="47"/>
      <c r="CZ888" s="47"/>
      <c r="DA888" s="47"/>
      <c r="DB888" s="47"/>
      <c r="DC888" s="47"/>
      <c r="DD888" s="47"/>
      <c r="DE888" s="47"/>
      <c r="DF888" s="47"/>
      <c r="DG888" s="47"/>
      <c r="DH888" s="47"/>
      <c r="DI888" s="47"/>
      <c r="DJ888" s="47"/>
      <c r="DK888" s="47"/>
      <c r="DL888" s="47"/>
      <c r="DM888" s="47"/>
      <c r="DN888" s="47"/>
      <c r="DO888" s="47"/>
      <c r="DP888" s="47"/>
      <c r="DQ888" s="47"/>
      <c r="DR888" s="47"/>
      <c r="DS888" s="47"/>
      <c r="DT888" s="47"/>
      <c r="DU888" s="47"/>
      <c r="DV888" s="47"/>
      <c r="DW888" s="47"/>
      <c r="DX888" s="47"/>
      <c r="DY888" s="47"/>
      <c r="DZ888" s="47"/>
      <c r="EA888" s="47"/>
      <c r="EB888" s="47"/>
      <c r="EC888" s="47"/>
      <c r="ED888" s="47"/>
      <c r="EE888" s="47"/>
      <c r="EF888" s="47"/>
      <c r="EG888" s="47"/>
      <c r="EH888" s="47"/>
      <c r="EI888" s="47"/>
      <c r="EJ888" s="47"/>
      <c r="EK888" s="47"/>
      <c r="EL888" s="47"/>
      <c r="EM888" s="47"/>
      <c r="EN888" s="47"/>
      <c r="EO888" s="47"/>
      <c r="EP888" s="47"/>
      <c r="EQ888" s="47"/>
      <c r="ER888" s="47"/>
      <c r="ES888" s="47"/>
      <c r="ET888" s="47"/>
      <c r="EU888" s="47"/>
      <c r="EV888" s="47"/>
      <c r="EW888" s="47"/>
      <c r="EX888" s="47"/>
      <c r="EY888" s="47"/>
      <c r="EZ888" s="47"/>
      <c r="FA888" s="47"/>
      <c r="FB888" s="47"/>
      <c r="FC888" s="47"/>
      <c r="FD888" s="47"/>
      <c r="FE888" s="47"/>
      <c r="FF888" s="47"/>
      <c r="FG888" s="47"/>
      <c r="FH888" s="47"/>
      <c r="FI888" s="47"/>
      <c r="FJ888" s="47"/>
      <c r="FK888" s="47"/>
      <c r="FL888" s="47"/>
      <c r="FM888" s="47"/>
      <c r="FN888" s="47"/>
      <c r="FO888" s="47"/>
      <c r="FP888" s="47"/>
      <c r="FQ888" s="47"/>
      <c r="FR888" s="47"/>
      <c r="FS888" s="47"/>
      <c r="FT888" s="47"/>
    </row>
    <row r="889" spans="1:176" ht="15" customHeight="1">
      <c r="A889" s="47">
        <v>886</v>
      </c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7"/>
      <c r="AI889" s="47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  <c r="BC889" s="47"/>
      <c r="BD889" s="47"/>
      <c r="BE889" s="47"/>
      <c r="BF889" s="47"/>
      <c r="BG889" s="47"/>
      <c r="BH889" s="47"/>
      <c r="BI889" s="47"/>
      <c r="BJ889" s="47"/>
      <c r="BK889" s="47"/>
      <c r="BL889" s="47"/>
      <c r="BM889" s="47"/>
      <c r="BN889" s="47"/>
      <c r="BO889" s="47"/>
      <c r="BP889" s="47"/>
      <c r="BQ889" s="47"/>
      <c r="BR889" s="47"/>
      <c r="BS889" s="47"/>
      <c r="BT889" s="47"/>
      <c r="BU889" s="47"/>
      <c r="BV889" s="47"/>
      <c r="BW889" s="47"/>
      <c r="BX889" s="47"/>
      <c r="BY889" s="47"/>
      <c r="BZ889" s="47"/>
      <c r="CA889" s="47"/>
      <c r="CB889" s="47"/>
      <c r="CC889" s="47"/>
      <c r="CD889" s="47"/>
      <c r="CE889" s="47"/>
      <c r="CF889" s="47"/>
      <c r="CG889" s="47"/>
      <c r="CH889" s="47"/>
      <c r="CI889" s="47"/>
      <c r="CJ889" s="47"/>
      <c r="CK889" s="47"/>
      <c r="CL889" s="47"/>
      <c r="CM889" s="47"/>
      <c r="CN889" s="47"/>
      <c r="CO889" s="47"/>
      <c r="CP889" s="47"/>
      <c r="CQ889" s="47"/>
      <c r="CR889" s="47"/>
      <c r="CS889" s="47"/>
      <c r="CT889" s="47"/>
      <c r="CU889" s="47"/>
      <c r="CV889" s="47"/>
      <c r="CW889" s="47"/>
      <c r="CX889" s="47"/>
      <c r="CY889" s="47"/>
      <c r="CZ889" s="47"/>
      <c r="DA889" s="47"/>
      <c r="DB889" s="47"/>
      <c r="DC889" s="47"/>
      <c r="DD889" s="47"/>
      <c r="DE889" s="47"/>
      <c r="DF889" s="47"/>
      <c r="DG889" s="47"/>
      <c r="DH889" s="47"/>
      <c r="DI889" s="47"/>
      <c r="DJ889" s="47"/>
      <c r="DK889" s="47"/>
      <c r="DL889" s="47"/>
      <c r="DM889" s="47"/>
      <c r="DN889" s="47"/>
      <c r="DO889" s="47"/>
      <c r="DP889" s="47"/>
      <c r="DQ889" s="47"/>
      <c r="DR889" s="47"/>
      <c r="DS889" s="47"/>
      <c r="DT889" s="47"/>
      <c r="DU889" s="47"/>
      <c r="DV889" s="47"/>
      <c r="DW889" s="47"/>
      <c r="DX889" s="47"/>
      <c r="DY889" s="47"/>
      <c r="DZ889" s="47"/>
      <c r="EA889" s="47"/>
      <c r="EB889" s="47"/>
      <c r="EC889" s="47"/>
      <c r="ED889" s="47"/>
      <c r="EE889" s="47"/>
      <c r="EF889" s="47"/>
      <c r="EG889" s="47"/>
      <c r="EH889" s="47"/>
      <c r="EI889" s="47"/>
      <c r="EJ889" s="47"/>
      <c r="EK889" s="47"/>
      <c r="EL889" s="47"/>
      <c r="EM889" s="47"/>
      <c r="EN889" s="47"/>
      <c r="EO889" s="47"/>
      <c r="EP889" s="47"/>
      <c r="EQ889" s="47"/>
      <c r="ER889" s="47"/>
      <c r="ES889" s="47"/>
      <c r="ET889" s="47"/>
      <c r="EU889" s="47"/>
      <c r="EV889" s="47"/>
      <c r="EW889" s="47"/>
      <c r="EX889" s="47"/>
      <c r="EY889" s="47"/>
      <c r="EZ889" s="47"/>
      <c r="FA889" s="47"/>
      <c r="FB889" s="47"/>
      <c r="FC889" s="47"/>
      <c r="FD889" s="47"/>
      <c r="FE889" s="47"/>
      <c r="FF889" s="47"/>
      <c r="FG889" s="47"/>
      <c r="FH889" s="47"/>
      <c r="FI889" s="47"/>
      <c r="FJ889" s="47"/>
      <c r="FK889" s="47"/>
      <c r="FL889" s="47"/>
      <c r="FM889" s="47"/>
      <c r="FN889" s="47"/>
      <c r="FO889" s="47"/>
      <c r="FP889" s="47"/>
      <c r="FQ889" s="47"/>
      <c r="FR889" s="47"/>
      <c r="FS889" s="47"/>
      <c r="FT889" s="47"/>
    </row>
    <row r="890" spans="1:176" ht="15" customHeight="1">
      <c r="A890" s="47">
        <v>887</v>
      </c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7"/>
      <c r="AI890" s="47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  <c r="BC890" s="47"/>
      <c r="BD890" s="47"/>
      <c r="BE890" s="47"/>
      <c r="BF890" s="47"/>
      <c r="BG890" s="47"/>
      <c r="BH890" s="47"/>
      <c r="BI890" s="47"/>
      <c r="BJ890" s="47"/>
      <c r="BK890" s="47"/>
      <c r="BL890" s="47"/>
      <c r="BM890" s="47"/>
      <c r="BN890" s="47"/>
      <c r="BO890" s="47"/>
      <c r="BP890" s="47"/>
      <c r="BQ890" s="47"/>
      <c r="BR890" s="47"/>
      <c r="BS890" s="47"/>
      <c r="BT890" s="47"/>
      <c r="BU890" s="47"/>
      <c r="BV890" s="47"/>
      <c r="BW890" s="47"/>
      <c r="BX890" s="47"/>
      <c r="BY890" s="47"/>
      <c r="BZ890" s="47"/>
      <c r="CA890" s="47"/>
      <c r="CB890" s="47"/>
      <c r="CC890" s="47"/>
      <c r="CD890" s="47"/>
      <c r="CE890" s="47"/>
      <c r="CF890" s="47"/>
      <c r="CG890" s="47"/>
      <c r="CH890" s="47"/>
      <c r="CI890" s="47"/>
      <c r="CJ890" s="47"/>
      <c r="CK890" s="47"/>
      <c r="CL890" s="47"/>
      <c r="CM890" s="47"/>
      <c r="CN890" s="47"/>
      <c r="CO890" s="47"/>
      <c r="CP890" s="47"/>
      <c r="CQ890" s="47"/>
      <c r="CR890" s="47"/>
      <c r="CS890" s="47"/>
      <c r="CT890" s="47"/>
      <c r="CU890" s="47"/>
      <c r="CV890" s="47"/>
      <c r="CW890" s="47"/>
      <c r="CX890" s="47"/>
      <c r="CY890" s="47"/>
      <c r="CZ890" s="47"/>
      <c r="DA890" s="47"/>
      <c r="DB890" s="47"/>
      <c r="DC890" s="47"/>
      <c r="DD890" s="47"/>
      <c r="DE890" s="47"/>
      <c r="DF890" s="47"/>
      <c r="DG890" s="47"/>
      <c r="DH890" s="47"/>
      <c r="DI890" s="47"/>
      <c r="DJ890" s="47"/>
      <c r="DK890" s="47"/>
      <c r="DL890" s="47"/>
      <c r="DM890" s="47"/>
      <c r="DN890" s="47"/>
      <c r="DO890" s="47"/>
      <c r="DP890" s="47"/>
      <c r="DQ890" s="47"/>
      <c r="DR890" s="47"/>
      <c r="DS890" s="47"/>
      <c r="DT890" s="47"/>
      <c r="DU890" s="47"/>
      <c r="DV890" s="47"/>
      <c r="DW890" s="47"/>
      <c r="DX890" s="47"/>
      <c r="DY890" s="47"/>
      <c r="DZ890" s="47"/>
      <c r="EA890" s="47"/>
      <c r="EB890" s="47"/>
      <c r="EC890" s="47"/>
      <c r="ED890" s="47"/>
      <c r="EE890" s="47"/>
      <c r="EF890" s="47"/>
      <c r="EG890" s="47"/>
      <c r="EH890" s="47"/>
      <c r="EI890" s="47"/>
      <c r="EJ890" s="47"/>
      <c r="EK890" s="47"/>
      <c r="EL890" s="47"/>
      <c r="EM890" s="47"/>
      <c r="EN890" s="47"/>
      <c r="EO890" s="47"/>
      <c r="EP890" s="47"/>
      <c r="EQ890" s="47"/>
      <c r="ER890" s="47"/>
      <c r="ES890" s="47"/>
      <c r="ET890" s="47"/>
      <c r="EU890" s="47"/>
      <c r="EV890" s="47"/>
      <c r="EW890" s="47"/>
      <c r="EX890" s="47"/>
      <c r="EY890" s="47"/>
      <c r="EZ890" s="47"/>
      <c r="FA890" s="47"/>
      <c r="FB890" s="47"/>
      <c r="FC890" s="47"/>
      <c r="FD890" s="47"/>
      <c r="FE890" s="47"/>
      <c r="FF890" s="47"/>
      <c r="FG890" s="47"/>
      <c r="FH890" s="47"/>
      <c r="FI890" s="47"/>
      <c r="FJ890" s="47"/>
      <c r="FK890" s="47"/>
      <c r="FL890" s="47"/>
      <c r="FM890" s="47"/>
      <c r="FN890" s="47"/>
      <c r="FO890" s="47"/>
      <c r="FP890" s="47"/>
      <c r="FQ890" s="47"/>
      <c r="FR890" s="47"/>
      <c r="FS890" s="47"/>
      <c r="FT890" s="47"/>
    </row>
    <row r="891" spans="1:176" ht="15" customHeight="1">
      <c r="A891" s="47">
        <v>888</v>
      </c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7"/>
      <c r="AI891" s="47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7"/>
      <c r="BS891" s="47"/>
      <c r="BT891" s="47"/>
      <c r="BU891" s="47"/>
      <c r="BV891" s="47"/>
      <c r="BW891" s="47"/>
      <c r="BX891" s="47"/>
      <c r="BY891" s="47"/>
      <c r="BZ891" s="47"/>
      <c r="CA891" s="47"/>
      <c r="CB891" s="47"/>
      <c r="CC891" s="47"/>
      <c r="CD891" s="47"/>
      <c r="CE891" s="47"/>
      <c r="CF891" s="47"/>
      <c r="CG891" s="47"/>
      <c r="CH891" s="47"/>
      <c r="CI891" s="47"/>
      <c r="CJ891" s="47"/>
      <c r="CK891" s="47"/>
      <c r="CL891" s="47"/>
      <c r="CM891" s="47"/>
      <c r="CN891" s="47"/>
      <c r="CO891" s="47"/>
      <c r="CP891" s="47"/>
      <c r="CQ891" s="47"/>
      <c r="CR891" s="47"/>
      <c r="CS891" s="47"/>
      <c r="CT891" s="47"/>
      <c r="CU891" s="47"/>
      <c r="CV891" s="47"/>
      <c r="CW891" s="47"/>
      <c r="CX891" s="47"/>
      <c r="CY891" s="47"/>
      <c r="CZ891" s="47"/>
      <c r="DA891" s="47"/>
      <c r="DB891" s="47"/>
      <c r="DC891" s="47"/>
      <c r="DD891" s="47"/>
      <c r="DE891" s="47"/>
      <c r="DF891" s="47"/>
      <c r="DG891" s="47"/>
      <c r="DH891" s="47"/>
      <c r="DI891" s="47"/>
      <c r="DJ891" s="47"/>
      <c r="DK891" s="47"/>
      <c r="DL891" s="47"/>
      <c r="DM891" s="47"/>
      <c r="DN891" s="47"/>
      <c r="DO891" s="47"/>
      <c r="DP891" s="47"/>
      <c r="DQ891" s="47"/>
      <c r="DR891" s="47"/>
      <c r="DS891" s="47"/>
      <c r="DT891" s="47"/>
      <c r="DU891" s="47"/>
      <c r="DV891" s="47"/>
      <c r="DW891" s="47"/>
      <c r="DX891" s="47"/>
      <c r="DY891" s="47"/>
      <c r="DZ891" s="47"/>
      <c r="EA891" s="47"/>
      <c r="EB891" s="47"/>
      <c r="EC891" s="47"/>
      <c r="ED891" s="47"/>
      <c r="EE891" s="47"/>
      <c r="EF891" s="47"/>
      <c r="EG891" s="47"/>
      <c r="EH891" s="47"/>
      <c r="EI891" s="47"/>
      <c r="EJ891" s="47"/>
      <c r="EK891" s="47"/>
      <c r="EL891" s="47"/>
      <c r="EM891" s="47"/>
      <c r="EN891" s="47"/>
      <c r="EO891" s="47"/>
      <c r="EP891" s="47"/>
      <c r="EQ891" s="47"/>
      <c r="ER891" s="47"/>
      <c r="ES891" s="47"/>
      <c r="ET891" s="47"/>
      <c r="EU891" s="47"/>
      <c r="EV891" s="47"/>
      <c r="EW891" s="47"/>
      <c r="EX891" s="47"/>
      <c r="EY891" s="47"/>
      <c r="EZ891" s="47"/>
      <c r="FA891" s="47"/>
      <c r="FB891" s="47"/>
      <c r="FC891" s="47"/>
      <c r="FD891" s="47"/>
      <c r="FE891" s="47"/>
      <c r="FF891" s="47"/>
      <c r="FG891" s="47"/>
      <c r="FH891" s="47"/>
      <c r="FI891" s="47"/>
      <c r="FJ891" s="47"/>
      <c r="FK891" s="47"/>
      <c r="FL891" s="47"/>
      <c r="FM891" s="47"/>
      <c r="FN891" s="47"/>
      <c r="FO891" s="47"/>
      <c r="FP891" s="47"/>
      <c r="FQ891" s="47"/>
      <c r="FR891" s="47"/>
      <c r="FS891" s="47"/>
      <c r="FT891" s="47"/>
    </row>
    <row r="892" spans="1:176" ht="15" customHeight="1">
      <c r="A892" s="47">
        <v>889</v>
      </c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7"/>
      <c r="AI892" s="47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47"/>
      <c r="BF892" s="47"/>
      <c r="BG892" s="47"/>
      <c r="BH892" s="47"/>
      <c r="BI892" s="47"/>
      <c r="BJ892" s="47"/>
      <c r="BK892" s="47"/>
      <c r="BL892" s="47"/>
      <c r="BM892" s="47"/>
      <c r="BN892" s="47"/>
      <c r="BO892" s="47"/>
      <c r="BP892" s="47"/>
      <c r="BQ892" s="47"/>
      <c r="BR892" s="47"/>
      <c r="BS892" s="47"/>
      <c r="BT892" s="47"/>
      <c r="BU892" s="47"/>
      <c r="BV892" s="47"/>
      <c r="BW892" s="47"/>
      <c r="BX892" s="47"/>
      <c r="BY892" s="47"/>
      <c r="BZ892" s="47"/>
      <c r="CA892" s="47"/>
      <c r="CB892" s="47"/>
      <c r="CC892" s="47"/>
      <c r="CD892" s="47"/>
      <c r="CE892" s="47"/>
      <c r="CF892" s="47"/>
      <c r="CG892" s="47"/>
      <c r="CH892" s="47"/>
      <c r="CI892" s="47"/>
      <c r="CJ892" s="47"/>
      <c r="CK892" s="47"/>
      <c r="CL892" s="47"/>
      <c r="CM892" s="47"/>
      <c r="CN892" s="47"/>
      <c r="CO892" s="47"/>
      <c r="CP892" s="47"/>
      <c r="CQ892" s="47"/>
      <c r="CR892" s="47"/>
      <c r="CS892" s="47"/>
      <c r="CT892" s="47"/>
      <c r="CU892" s="47"/>
      <c r="CV892" s="47"/>
      <c r="CW892" s="47"/>
      <c r="CX892" s="47"/>
      <c r="CY892" s="47"/>
      <c r="CZ892" s="47"/>
      <c r="DA892" s="47"/>
      <c r="DB892" s="47"/>
      <c r="DC892" s="47"/>
      <c r="DD892" s="47"/>
      <c r="DE892" s="47"/>
      <c r="DF892" s="47"/>
      <c r="DG892" s="47"/>
      <c r="DH892" s="47"/>
      <c r="DI892" s="47"/>
      <c r="DJ892" s="47"/>
      <c r="DK892" s="47"/>
      <c r="DL892" s="47"/>
      <c r="DM892" s="47"/>
      <c r="DN892" s="47"/>
      <c r="DO892" s="47"/>
      <c r="DP892" s="47"/>
      <c r="DQ892" s="47"/>
      <c r="DR892" s="47"/>
      <c r="DS892" s="47"/>
      <c r="DT892" s="47"/>
      <c r="DU892" s="47"/>
      <c r="DV892" s="47"/>
      <c r="DW892" s="47"/>
      <c r="DX892" s="47"/>
      <c r="DY892" s="47"/>
      <c r="DZ892" s="47"/>
      <c r="EA892" s="47"/>
      <c r="EB892" s="47"/>
      <c r="EC892" s="47"/>
      <c r="ED892" s="47"/>
      <c r="EE892" s="47"/>
      <c r="EF892" s="47"/>
      <c r="EG892" s="47"/>
      <c r="EH892" s="47"/>
      <c r="EI892" s="47"/>
      <c r="EJ892" s="47"/>
      <c r="EK892" s="47"/>
      <c r="EL892" s="47"/>
      <c r="EM892" s="47"/>
      <c r="EN892" s="47"/>
      <c r="EO892" s="47"/>
      <c r="EP892" s="47"/>
      <c r="EQ892" s="47"/>
      <c r="ER892" s="47"/>
      <c r="ES892" s="47"/>
      <c r="ET892" s="47"/>
      <c r="EU892" s="47"/>
      <c r="EV892" s="47"/>
      <c r="EW892" s="47"/>
      <c r="EX892" s="47"/>
      <c r="EY892" s="47"/>
      <c r="EZ892" s="47"/>
      <c r="FA892" s="47"/>
      <c r="FB892" s="47"/>
      <c r="FC892" s="47"/>
      <c r="FD892" s="47"/>
      <c r="FE892" s="47"/>
      <c r="FF892" s="47"/>
      <c r="FG892" s="47"/>
      <c r="FH892" s="47"/>
      <c r="FI892" s="47"/>
      <c r="FJ892" s="47"/>
      <c r="FK892" s="47"/>
      <c r="FL892" s="47"/>
      <c r="FM892" s="47"/>
      <c r="FN892" s="47"/>
      <c r="FO892" s="47"/>
      <c r="FP892" s="47"/>
      <c r="FQ892" s="47"/>
      <c r="FR892" s="47"/>
      <c r="FS892" s="47"/>
      <c r="FT892" s="47"/>
    </row>
    <row r="893" spans="1:176" ht="15" customHeight="1">
      <c r="A893" s="47">
        <v>890</v>
      </c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7"/>
      <c r="AI893" s="47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  <c r="BF893" s="47"/>
      <c r="BG893" s="47"/>
      <c r="BH893" s="47"/>
      <c r="BI893" s="47"/>
      <c r="BJ893" s="47"/>
      <c r="BK893" s="47"/>
      <c r="BL893" s="47"/>
      <c r="BM893" s="47"/>
      <c r="BN893" s="47"/>
      <c r="BO893" s="47"/>
      <c r="BP893" s="47"/>
      <c r="BQ893" s="47"/>
      <c r="BR893" s="47"/>
      <c r="BS893" s="47"/>
      <c r="BT893" s="47"/>
      <c r="BU893" s="47"/>
      <c r="BV893" s="47"/>
      <c r="BW893" s="47"/>
      <c r="BX893" s="47"/>
      <c r="BY893" s="47"/>
      <c r="BZ893" s="47"/>
      <c r="CA893" s="47"/>
      <c r="CB893" s="47"/>
      <c r="CC893" s="47"/>
      <c r="CD893" s="47"/>
      <c r="CE893" s="47"/>
      <c r="CF893" s="47"/>
      <c r="CG893" s="47"/>
      <c r="CH893" s="47"/>
      <c r="CI893" s="47"/>
      <c r="CJ893" s="47"/>
      <c r="CK893" s="47"/>
      <c r="CL893" s="47"/>
      <c r="CM893" s="47"/>
      <c r="CN893" s="47"/>
      <c r="CO893" s="47"/>
      <c r="CP893" s="47"/>
      <c r="CQ893" s="47"/>
      <c r="CR893" s="47"/>
      <c r="CS893" s="47"/>
      <c r="CT893" s="47"/>
      <c r="CU893" s="47"/>
      <c r="CV893" s="47"/>
      <c r="CW893" s="47"/>
      <c r="CX893" s="47"/>
      <c r="CY893" s="47"/>
      <c r="CZ893" s="47"/>
      <c r="DA893" s="47"/>
      <c r="DB893" s="47"/>
      <c r="DC893" s="47"/>
      <c r="DD893" s="47"/>
      <c r="DE893" s="47"/>
      <c r="DF893" s="47"/>
      <c r="DG893" s="47"/>
      <c r="DH893" s="47"/>
      <c r="DI893" s="47"/>
      <c r="DJ893" s="47"/>
      <c r="DK893" s="47"/>
      <c r="DL893" s="47"/>
      <c r="DM893" s="47"/>
      <c r="DN893" s="47"/>
      <c r="DO893" s="47"/>
      <c r="DP893" s="47"/>
      <c r="DQ893" s="47"/>
      <c r="DR893" s="47"/>
      <c r="DS893" s="47"/>
      <c r="DT893" s="47"/>
      <c r="DU893" s="47"/>
      <c r="DV893" s="47"/>
      <c r="DW893" s="47"/>
      <c r="DX893" s="47"/>
      <c r="DY893" s="47"/>
      <c r="DZ893" s="47"/>
      <c r="EA893" s="47"/>
      <c r="EB893" s="47"/>
      <c r="EC893" s="47"/>
      <c r="ED893" s="47"/>
      <c r="EE893" s="47"/>
      <c r="EF893" s="47"/>
      <c r="EG893" s="47"/>
      <c r="EH893" s="47"/>
      <c r="EI893" s="47"/>
      <c r="EJ893" s="47"/>
      <c r="EK893" s="47"/>
      <c r="EL893" s="47"/>
      <c r="EM893" s="47"/>
      <c r="EN893" s="47"/>
      <c r="EO893" s="47"/>
      <c r="EP893" s="47"/>
      <c r="EQ893" s="47"/>
      <c r="ER893" s="47"/>
      <c r="ES893" s="47"/>
      <c r="ET893" s="47"/>
      <c r="EU893" s="47"/>
      <c r="EV893" s="47"/>
      <c r="EW893" s="47"/>
      <c r="EX893" s="47"/>
      <c r="EY893" s="47"/>
      <c r="EZ893" s="47"/>
      <c r="FA893" s="47"/>
      <c r="FB893" s="47"/>
      <c r="FC893" s="47"/>
      <c r="FD893" s="47"/>
      <c r="FE893" s="47"/>
      <c r="FF893" s="47"/>
      <c r="FG893" s="47"/>
      <c r="FH893" s="47"/>
      <c r="FI893" s="47"/>
      <c r="FJ893" s="47"/>
      <c r="FK893" s="47"/>
      <c r="FL893" s="47"/>
      <c r="FM893" s="47"/>
      <c r="FN893" s="47"/>
      <c r="FO893" s="47"/>
      <c r="FP893" s="47"/>
      <c r="FQ893" s="47"/>
      <c r="FR893" s="47"/>
      <c r="FS893" s="47"/>
      <c r="FT893" s="47"/>
    </row>
    <row r="894" spans="1:176" ht="15" customHeight="1">
      <c r="A894" s="47">
        <v>891</v>
      </c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7"/>
      <c r="AI894" s="47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  <c r="BF894" s="47"/>
      <c r="BG894" s="47"/>
      <c r="BH894" s="47"/>
      <c r="BI894" s="47"/>
      <c r="BJ894" s="47"/>
      <c r="BK894" s="47"/>
      <c r="BL894" s="47"/>
      <c r="BM894" s="47"/>
      <c r="BN894" s="47"/>
      <c r="BO894" s="47"/>
      <c r="BP894" s="47"/>
      <c r="BQ894" s="47"/>
      <c r="BR894" s="47"/>
      <c r="BS894" s="47"/>
      <c r="BT894" s="47"/>
      <c r="BU894" s="47"/>
      <c r="BV894" s="47"/>
      <c r="BW894" s="47"/>
      <c r="BX894" s="47"/>
      <c r="BY894" s="47"/>
      <c r="BZ894" s="47"/>
      <c r="CA894" s="47"/>
      <c r="CB894" s="47"/>
      <c r="CC894" s="47"/>
      <c r="CD894" s="47"/>
      <c r="CE894" s="47"/>
      <c r="CF894" s="47"/>
      <c r="CG894" s="47"/>
      <c r="CH894" s="47"/>
      <c r="CI894" s="47"/>
      <c r="CJ894" s="47"/>
      <c r="CK894" s="47"/>
      <c r="CL894" s="47"/>
      <c r="CM894" s="47"/>
      <c r="CN894" s="47"/>
      <c r="CO894" s="47"/>
      <c r="CP894" s="47"/>
      <c r="CQ894" s="47"/>
      <c r="CR894" s="47"/>
      <c r="CS894" s="47"/>
      <c r="CT894" s="47"/>
      <c r="CU894" s="47"/>
      <c r="CV894" s="47"/>
      <c r="CW894" s="47"/>
      <c r="CX894" s="47"/>
      <c r="CY894" s="47"/>
      <c r="CZ894" s="47"/>
      <c r="DA894" s="47"/>
      <c r="DB894" s="47"/>
      <c r="DC894" s="47"/>
      <c r="DD894" s="47"/>
      <c r="DE894" s="47"/>
      <c r="DF894" s="47"/>
      <c r="DG894" s="47"/>
      <c r="DH894" s="47"/>
      <c r="DI894" s="47"/>
      <c r="DJ894" s="47"/>
      <c r="DK894" s="47"/>
      <c r="DL894" s="47"/>
      <c r="DM894" s="47"/>
      <c r="DN894" s="47"/>
      <c r="DO894" s="47"/>
      <c r="DP894" s="47"/>
      <c r="DQ894" s="47"/>
      <c r="DR894" s="47"/>
      <c r="DS894" s="47"/>
      <c r="DT894" s="47"/>
      <c r="DU894" s="47"/>
      <c r="DV894" s="47"/>
      <c r="DW894" s="47"/>
      <c r="DX894" s="47"/>
      <c r="DY894" s="47"/>
      <c r="DZ894" s="47"/>
      <c r="EA894" s="47"/>
      <c r="EB894" s="47"/>
      <c r="EC894" s="47"/>
      <c r="ED894" s="47"/>
      <c r="EE894" s="47"/>
      <c r="EF894" s="47"/>
      <c r="EG894" s="47"/>
      <c r="EH894" s="47"/>
      <c r="EI894" s="47"/>
      <c r="EJ894" s="47"/>
      <c r="EK894" s="47"/>
      <c r="EL894" s="47"/>
      <c r="EM894" s="47"/>
      <c r="EN894" s="47"/>
      <c r="EO894" s="47"/>
      <c r="EP894" s="47"/>
      <c r="EQ894" s="47"/>
      <c r="ER894" s="47"/>
      <c r="ES894" s="47"/>
      <c r="ET894" s="47"/>
      <c r="EU894" s="47"/>
      <c r="EV894" s="47"/>
      <c r="EW894" s="47"/>
      <c r="EX894" s="47"/>
      <c r="EY894" s="47"/>
      <c r="EZ894" s="47"/>
      <c r="FA894" s="47"/>
      <c r="FB894" s="47"/>
      <c r="FC894" s="47"/>
      <c r="FD894" s="47"/>
      <c r="FE894" s="47"/>
      <c r="FF894" s="47"/>
      <c r="FG894" s="47"/>
      <c r="FH894" s="47"/>
      <c r="FI894" s="47"/>
      <c r="FJ894" s="47"/>
      <c r="FK894" s="47"/>
      <c r="FL894" s="47"/>
      <c r="FM894" s="47"/>
      <c r="FN894" s="47"/>
      <c r="FO894" s="47"/>
      <c r="FP894" s="47"/>
      <c r="FQ894" s="47"/>
      <c r="FR894" s="47"/>
      <c r="FS894" s="47"/>
      <c r="FT894" s="47"/>
    </row>
    <row r="895" spans="1:176" ht="15" customHeight="1">
      <c r="A895" s="47">
        <v>892</v>
      </c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7"/>
      <c r="AI895" s="47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47"/>
      <c r="BF895" s="47"/>
      <c r="BG895" s="47"/>
      <c r="BH895" s="47"/>
      <c r="BI895" s="47"/>
      <c r="BJ895" s="47"/>
      <c r="BK895" s="47"/>
      <c r="BL895" s="47"/>
      <c r="BM895" s="47"/>
      <c r="BN895" s="47"/>
      <c r="BO895" s="47"/>
      <c r="BP895" s="47"/>
      <c r="BQ895" s="47"/>
      <c r="BR895" s="47"/>
      <c r="BS895" s="47"/>
      <c r="BT895" s="47"/>
      <c r="BU895" s="47"/>
      <c r="BV895" s="47"/>
      <c r="BW895" s="47"/>
      <c r="BX895" s="47"/>
      <c r="BY895" s="47"/>
      <c r="BZ895" s="47"/>
      <c r="CA895" s="47"/>
      <c r="CB895" s="47"/>
      <c r="CC895" s="47"/>
      <c r="CD895" s="47"/>
      <c r="CE895" s="47"/>
      <c r="CF895" s="47"/>
      <c r="CG895" s="47"/>
      <c r="CH895" s="47"/>
      <c r="CI895" s="47"/>
      <c r="CJ895" s="47"/>
      <c r="CK895" s="47"/>
      <c r="CL895" s="47"/>
      <c r="CM895" s="47"/>
      <c r="CN895" s="47"/>
      <c r="CO895" s="47"/>
      <c r="CP895" s="47"/>
      <c r="CQ895" s="47"/>
      <c r="CR895" s="47"/>
      <c r="CS895" s="47"/>
      <c r="CT895" s="47"/>
      <c r="CU895" s="47"/>
      <c r="CV895" s="47"/>
      <c r="CW895" s="47"/>
      <c r="CX895" s="47"/>
      <c r="CY895" s="47"/>
      <c r="CZ895" s="47"/>
      <c r="DA895" s="47"/>
      <c r="DB895" s="47"/>
      <c r="DC895" s="47"/>
      <c r="DD895" s="47"/>
      <c r="DE895" s="47"/>
      <c r="DF895" s="47"/>
      <c r="DG895" s="47"/>
      <c r="DH895" s="47"/>
      <c r="DI895" s="47"/>
      <c r="DJ895" s="47"/>
      <c r="DK895" s="47"/>
      <c r="DL895" s="47"/>
      <c r="DM895" s="47"/>
      <c r="DN895" s="47"/>
      <c r="DO895" s="47"/>
      <c r="DP895" s="47"/>
      <c r="DQ895" s="47"/>
      <c r="DR895" s="47"/>
      <c r="DS895" s="47"/>
      <c r="DT895" s="47"/>
      <c r="DU895" s="47"/>
      <c r="DV895" s="47"/>
      <c r="DW895" s="47"/>
      <c r="DX895" s="47"/>
      <c r="DY895" s="47"/>
      <c r="DZ895" s="47"/>
      <c r="EA895" s="47"/>
      <c r="EB895" s="47"/>
      <c r="EC895" s="47"/>
      <c r="ED895" s="47"/>
      <c r="EE895" s="47"/>
      <c r="EF895" s="47"/>
      <c r="EG895" s="47"/>
      <c r="EH895" s="47"/>
      <c r="EI895" s="47"/>
      <c r="EJ895" s="47"/>
      <c r="EK895" s="47"/>
      <c r="EL895" s="47"/>
      <c r="EM895" s="47"/>
      <c r="EN895" s="47"/>
      <c r="EO895" s="47"/>
      <c r="EP895" s="47"/>
      <c r="EQ895" s="47"/>
      <c r="ER895" s="47"/>
      <c r="ES895" s="47"/>
      <c r="ET895" s="47"/>
      <c r="EU895" s="47"/>
      <c r="EV895" s="47"/>
      <c r="EW895" s="47"/>
      <c r="EX895" s="47"/>
      <c r="EY895" s="47"/>
      <c r="EZ895" s="47"/>
      <c r="FA895" s="47"/>
      <c r="FB895" s="47"/>
      <c r="FC895" s="47"/>
      <c r="FD895" s="47"/>
      <c r="FE895" s="47"/>
      <c r="FF895" s="47"/>
      <c r="FG895" s="47"/>
      <c r="FH895" s="47"/>
      <c r="FI895" s="47"/>
      <c r="FJ895" s="47"/>
      <c r="FK895" s="47"/>
      <c r="FL895" s="47"/>
      <c r="FM895" s="47"/>
      <c r="FN895" s="47"/>
      <c r="FO895" s="47"/>
      <c r="FP895" s="47"/>
      <c r="FQ895" s="47"/>
      <c r="FR895" s="47"/>
      <c r="FS895" s="47"/>
      <c r="FT895" s="47"/>
    </row>
    <row r="896" spans="1:176" ht="15" customHeight="1">
      <c r="A896" s="47">
        <v>893</v>
      </c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7"/>
      <c r="AI896" s="47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47"/>
      <c r="BF896" s="47"/>
      <c r="BG896" s="47"/>
      <c r="BH896" s="47"/>
      <c r="BI896" s="47"/>
      <c r="BJ896" s="47"/>
      <c r="BK896" s="47"/>
      <c r="BL896" s="47"/>
      <c r="BM896" s="47"/>
      <c r="BN896" s="47"/>
      <c r="BO896" s="47"/>
      <c r="BP896" s="47"/>
      <c r="BQ896" s="47"/>
      <c r="BR896" s="47"/>
      <c r="BS896" s="47"/>
      <c r="BT896" s="47"/>
      <c r="BU896" s="47"/>
      <c r="BV896" s="47"/>
      <c r="BW896" s="47"/>
      <c r="BX896" s="47"/>
      <c r="BY896" s="47"/>
      <c r="BZ896" s="47"/>
      <c r="CA896" s="47"/>
      <c r="CB896" s="47"/>
      <c r="CC896" s="47"/>
      <c r="CD896" s="47"/>
      <c r="CE896" s="47"/>
      <c r="CF896" s="47"/>
      <c r="CG896" s="47"/>
      <c r="CH896" s="47"/>
      <c r="CI896" s="47"/>
      <c r="CJ896" s="47"/>
      <c r="CK896" s="47"/>
      <c r="CL896" s="47"/>
      <c r="CM896" s="47"/>
      <c r="CN896" s="47"/>
      <c r="CO896" s="47"/>
      <c r="CP896" s="47"/>
      <c r="CQ896" s="47"/>
      <c r="CR896" s="47"/>
      <c r="CS896" s="47"/>
      <c r="CT896" s="47"/>
      <c r="CU896" s="47"/>
      <c r="CV896" s="47"/>
      <c r="CW896" s="47"/>
      <c r="CX896" s="47"/>
      <c r="CY896" s="47"/>
      <c r="CZ896" s="47"/>
      <c r="DA896" s="47"/>
      <c r="DB896" s="47"/>
      <c r="DC896" s="47"/>
      <c r="DD896" s="47"/>
      <c r="DE896" s="47"/>
      <c r="DF896" s="47"/>
      <c r="DG896" s="47"/>
      <c r="DH896" s="47"/>
      <c r="DI896" s="47"/>
      <c r="DJ896" s="47"/>
      <c r="DK896" s="47"/>
      <c r="DL896" s="47"/>
      <c r="DM896" s="47"/>
      <c r="DN896" s="47"/>
      <c r="DO896" s="47"/>
      <c r="DP896" s="47"/>
      <c r="DQ896" s="47"/>
      <c r="DR896" s="47"/>
      <c r="DS896" s="47"/>
      <c r="DT896" s="47"/>
      <c r="DU896" s="47"/>
      <c r="DV896" s="47"/>
      <c r="DW896" s="47"/>
      <c r="DX896" s="47"/>
      <c r="DY896" s="47"/>
      <c r="DZ896" s="47"/>
      <c r="EA896" s="47"/>
      <c r="EB896" s="47"/>
      <c r="EC896" s="47"/>
      <c r="ED896" s="47"/>
      <c r="EE896" s="47"/>
      <c r="EF896" s="47"/>
      <c r="EG896" s="47"/>
      <c r="EH896" s="47"/>
      <c r="EI896" s="47"/>
      <c r="EJ896" s="47"/>
      <c r="EK896" s="47"/>
      <c r="EL896" s="47"/>
      <c r="EM896" s="47"/>
      <c r="EN896" s="47"/>
      <c r="EO896" s="47"/>
      <c r="EP896" s="47"/>
      <c r="EQ896" s="47"/>
      <c r="ER896" s="47"/>
      <c r="ES896" s="47"/>
      <c r="ET896" s="47"/>
      <c r="EU896" s="47"/>
      <c r="EV896" s="47"/>
      <c r="EW896" s="47"/>
      <c r="EX896" s="47"/>
      <c r="EY896" s="47"/>
      <c r="EZ896" s="47"/>
      <c r="FA896" s="47"/>
      <c r="FB896" s="47"/>
      <c r="FC896" s="47"/>
      <c r="FD896" s="47"/>
      <c r="FE896" s="47"/>
      <c r="FF896" s="47"/>
      <c r="FG896" s="47"/>
      <c r="FH896" s="47"/>
      <c r="FI896" s="47"/>
      <c r="FJ896" s="47"/>
      <c r="FK896" s="47"/>
      <c r="FL896" s="47"/>
      <c r="FM896" s="47"/>
      <c r="FN896" s="47"/>
      <c r="FO896" s="47"/>
      <c r="FP896" s="47"/>
      <c r="FQ896" s="47"/>
      <c r="FR896" s="47"/>
      <c r="FS896" s="47"/>
      <c r="FT896" s="47"/>
    </row>
    <row r="897" spans="1:176" ht="15" customHeight="1">
      <c r="A897" s="47">
        <v>894</v>
      </c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7"/>
      <c r="AI897" s="47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47"/>
      <c r="BF897" s="47"/>
      <c r="BG897" s="47"/>
      <c r="BH897" s="47"/>
      <c r="BI897" s="47"/>
      <c r="BJ897" s="47"/>
      <c r="BK897" s="47"/>
      <c r="BL897" s="47"/>
      <c r="BM897" s="47"/>
      <c r="BN897" s="47"/>
      <c r="BO897" s="47"/>
      <c r="BP897" s="47"/>
      <c r="BQ897" s="47"/>
      <c r="BR897" s="47"/>
      <c r="BS897" s="47"/>
      <c r="BT897" s="47"/>
      <c r="BU897" s="47"/>
      <c r="BV897" s="47"/>
      <c r="BW897" s="47"/>
      <c r="BX897" s="47"/>
      <c r="BY897" s="47"/>
      <c r="BZ897" s="47"/>
      <c r="CA897" s="47"/>
      <c r="CB897" s="47"/>
      <c r="CC897" s="47"/>
      <c r="CD897" s="47"/>
      <c r="CE897" s="47"/>
      <c r="CF897" s="47"/>
      <c r="CG897" s="47"/>
      <c r="CH897" s="47"/>
      <c r="CI897" s="47"/>
      <c r="CJ897" s="47"/>
      <c r="CK897" s="47"/>
      <c r="CL897" s="47"/>
      <c r="CM897" s="47"/>
      <c r="CN897" s="47"/>
      <c r="CO897" s="47"/>
      <c r="CP897" s="47"/>
      <c r="CQ897" s="47"/>
      <c r="CR897" s="47"/>
      <c r="CS897" s="47"/>
      <c r="CT897" s="47"/>
      <c r="CU897" s="47"/>
      <c r="CV897" s="47"/>
      <c r="CW897" s="47"/>
      <c r="CX897" s="47"/>
      <c r="CY897" s="47"/>
      <c r="CZ897" s="47"/>
      <c r="DA897" s="47"/>
      <c r="DB897" s="47"/>
      <c r="DC897" s="47"/>
      <c r="DD897" s="47"/>
      <c r="DE897" s="47"/>
      <c r="DF897" s="47"/>
      <c r="DG897" s="47"/>
      <c r="DH897" s="47"/>
      <c r="DI897" s="47"/>
      <c r="DJ897" s="47"/>
      <c r="DK897" s="47"/>
      <c r="DL897" s="47"/>
      <c r="DM897" s="47"/>
      <c r="DN897" s="47"/>
      <c r="DO897" s="47"/>
      <c r="DP897" s="47"/>
      <c r="DQ897" s="47"/>
      <c r="DR897" s="47"/>
      <c r="DS897" s="47"/>
      <c r="DT897" s="47"/>
      <c r="DU897" s="47"/>
      <c r="DV897" s="47"/>
      <c r="DW897" s="47"/>
      <c r="DX897" s="47"/>
      <c r="DY897" s="47"/>
      <c r="DZ897" s="47"/>
      <c r="EA897" s="47"/>
      <c r="EB897" s="47"/>
      <c r="EC897" s="47"/>
      <c r="ED897" s="47"/>
      <c r="EE897" s="47"/>
      <c r="EF897" s="47"/>
      <c r="EG897" s="47"/>
      <c r="EH897" s="47"/>
      <c r="EI897" s="47"/>
      <c r="EJ897" s="47"/>
      <c r="EK897" s="47"/>
      <c r="EL897" s="47"/>
      <c r="EM897" s="47"/>
      <c r="EN897" s="47"/>
      <c r="EO897" s="47"/>
      <c r="EP897" s="47"/>
      <c r="EQ897" s="47"/>
      <c r="ER897" s="47"/>
      <c r="ES897" s="47"/>
      <c r="ET897" s="47"/>
      <c r="EU897" s="47"/>
      <c r="EV897" s="47"/>
      <c r="EW897" s="47"/>
      <c r="EX897" s="47"/>
      <c r="EY897" s="47"/>
      <c r="EZ897" s="47"/>
      <c r="FA897" s="47"/>
      <c r="FB897" s="47"/>
      <c r="FC897" s="47"/>
      <c r="FD897" s="47"/>
      <c r="FE897" s="47"/>
      <c r="FF897" s="47"/>
      <c r="FG897" s="47"/>
      <c r="FH897" s="47"/>
      <c r="FI897" s="47"/>
      <c r="FJ897" s="47"/>
      <c r="FK897" s="47"/>
      <c r="FL897" s="47"/>
      <c r="FM897" s="47"/>
      <c r="FN897" s="47"/>
      <c r="FO897" s="47"/>
      <c r="FP897" s="47"/>
      <c r="FQ897" s="47"/>
      <c r="FR897" s="47"/>
      <c r="FS897" s="47"/>
      <c r="FT897" s="47"/>
    </row>
    <row r="898" spans="1:176" ht="15" customHeight="1">
      <c r="A898" s="47">
        <v>895</v>
      </c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7"/>
      <c r="AI898" s="47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47"/>
      <c r="BF898" s="47"/>
      <c r="BG898" s="47"/>
      <c r="BH898" s="47"/>
      <c r="BI898" s="47"/>
      <c r="BJ898" s="47"/>
      <c r="BK898" s="47"/>
      <c r="BL898" s="47"/>
      <c r="BM898" s="47"/>
      <c r="BN898" s="47"/>
      <c r="BO898" s="47"/>
      <c r="BP898" s="47"/>
      <c r="BQ898" s="47"/>
      <c r="BR898" s="47"/>
      <c r="BS898" s="47"/>
      <c r="BT898" s="47"/>
      <c r="BU898" s="47"/>
      <c r="BV898" s="47"/>
      <c r="BW898" s="47"/>
      <c r="BX898" s="47"/>
      <c r="BY898" s="47"/>
      <c r="BZ898" s="47"/>
      <c r="CA898" s="47"/>
      <c r="CB898" s="47"/>
      <c r="CC898" s="47"/>
      <c r="CD898" s="47"/>
      <c r="CE898" s="47"/>
      <c r="CF898" s="47"/>
      <c r="CG898" s="47"/>
      <c r="CH898" s="47"/>
      <c r="CI898" s="47"/>
      <c r="CJ898" s="47"/>
      <c r="CK898" s="47"/>
      <c r="CL898" s="47"/>
      <c r="CM898" s="47"/>
      <c r="CN898" s="47"/>
      <c r="CO898" s="47"/>
      <c r="CP898" s="47"/>
      <c r="CQ898" s="47"/>
      <c r="CR898" s="47"/>
      <c r="CS898" s="47"/>
      <c r="CT898" s="47"/>
      <c r="CU898" s="47"/>
      <c r="CV898" s="47"/>
      <c r="CW898" s="47"/>
      <c r="CX898" s="47"/>
      <c r="CY898" s="47"/>
      <c r="CZ898" s="47"/>
      <c r="DA898" s="47"/>
      <c r="DB898" s="47"/>
      <c r="DC898" s="47"/>
      <c r="DD898" s="47"/>
      <c r="DE898" s="47"/>
      <c r="DF898" s="47"/>
      <c r="DG898" s="47"/>
      <c r="DH898" s="47"/>
      <c r="DI898" s="47"/>
      <c r="DJ898" s="47"/>
      <c r="DK898" s="47"/>
      <c r="DL898" s="47"/>
      <c r="DM898" s="47"/>
      <c r="DN898" s="47"/>
      <c r="DO898" s="47"/>
      <c r="DP898" s="47"/>
      <c r="DQ898" s="47"/>
      <c r="DR898" s="47"/>
      <c r="DS898" s="47"/>
      <c r="DT898" s="47"/>
      <c r="DU898" s="47"/>
      <c r="DV898" s="47"/>
      <c r="DW898" s="47"/>
      <c r="DX898" s="47"/>
      <c r="DY898" s="47"/>
      <c r="DZ898" s="47"/>
      <c r="EA898" s="47"/>
      <c r="EB898" s="47"/>
      <c r="EC898" s="47"/>
      <c r="ED898" s="47"/>
      <c r="EE898" s="47"/>
      <c r="EF898" s="47"/>
      <c r="EG898" s="47"/>
      <c r="EH898" s="47"/>
      <c r="EI898" s="47"/>
      <c r="EJ898" s="47"/>
      <c r="EK898" s="47"/>
      <c r="EL898" s="47"/>
      <c r="EM898" s="47"/>
      <c r="EN898" s="47"/>
      <c r="EO898" s="47"/>
      <c r="EP898" s="47"/>
      <c r="EQ898" s="47"/>
      <c r="ER898" s="47"/>
      <c r="ES898" s="47"/>
      <c r="ET898" s="47"/>
      <c r="EU898" s="47"/>
      <c r="EV898" s="47"/>
      <c r="EW898" s="47"/>
      <c r="EX898" s="47"/>
      <c r="EY898" s="47"/>
      <c r="EZ898" s="47"/>
      <c r="FA898" s="47"/>
      <c r="FB898" s="47"/>
      <c r="FC898" s="47"/>
      <c r="FD898" s="47"/>
      <c r="FE898" s="47"/>
      <c r="FF898" s="47"/>
      <c r="FG898" s="47"/>
      <c r="FH898" s="47"/>
      <c r="FI898" s="47"/>
      <c r="FJ898" s="47"/>
      <c r="FK898" s="47"/>
      <c r="FL898" s="47"/>
      <c r="FM898" s="47"/>
      <c r="FN898" s="47"/>
      <c r="FO898" s="47"/>
      <c r="FP898" s="47"/>
      <c r="FQ898" s="47"/>
      <c r="FR898" s="47"/>
      <c r="FS898" s="47"/>
      <c r="FT898" s="47"/>
    </row>
    <row r="899" spans="1:176" ht="15" customHeight="1">
      <c r="A899" s="47">
        <v>896</v>
      </c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7"/>
      <c r="AI899" s="47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7"/>
      <c r="BS899" s="47"/>
      <c r="BT899" s="47"/>
      <c r="BU899" s="47"/>
      <c r="BV899" s="47"/>
      <c r="BW899" s="47"/>
      <c r="BX899" s="47"/>
      <c r="BY899" s="47"/>
      <c r="BZ899" s="47"/>
      <c r="CA899" s="47"/>
      <c r="CB899" s="47"/>
      <c r="CC899" s="47"/>
      <c r="CD899" s="47"/>
      <c r="CE899" s="47"/>
      <c r="CF899" s="47"/>
      <c r="CG899" s="47"/>
      <c r="CH899" s="47"/>
      <c r="CI899" s="47"/>
      <c r="CJ899" s="47"/>
      <c r="CK899" s="47"/>
      <c r="CL899" s="47"/>
      <c r="CM899" s="47"/>
      <c r="CN899" s="47"/>
      <c r="CO899" s="47"/>
      <c r="CP899" s="47"/>
      <c r="CQ899" s="47"/>
      <c r="CR899" s="47"/>
      <c r="CS899" s="47"/>
      <c r="CT899" s="47"/>
      <c r="CU899" s="47"/>
      <c r="CV899" s="47"/>
      <c r="CW899" s="47"/>
      <c r="CX899" s="47"/>
      <c r="CY899" s="47"/>
      <c r="CZ899" s="47"/>
      <c r="DA899" s="47"/>
      <c r="DB899" s="47"/>
      <c r="DC899" s="47"/>
      <c r="DD899" s="47"/>
      <c r="DE899" s="47"/>
      <c r="DF899" s="47"/>
      <c r="DG899" s="47"/>
      <c r="DH899" s="47"/>
      <c r="DI899" s="47"/>
      <c r="DJ899" s="47"/>
      <c r="DK899" s="47"/>
      <c r="DL899" s="47"/>
      <c r="DM899" s="47"/>
      <c r="DN899" s="47"/>
      <c r="DO899" s="47"/>
      <c r="DP899" s="47"/>
      <c r="DQ899" s="47"/>
      <c r="DR899" s="47"/>
      <c r="DS899" s="47"/>
      <c r="DT899" s="47"/>
      <c r="DU899" s="47"/>
      <c r="DV899" s="47"/>
      <c r="DW899" s="47"/>
      <c r="DX899" s="47"/>
      <c r="DY899" s="47"/>
      <c r="DZ899" s="47"/>
      <c r="EA899" s="47"/>
      <c r="EB899" s="47"/>
      <c r="EC899" s="47"/>
      <c r="ED899" s="47"/>
      <c r="EE899" s="47"/>
      <c r="EF899" s="47"/>
      <c r="EG899" s="47"/>
      <c r="EH899" s="47"/>
      <c r="EI899" s="47"/>
      <c r="EJ899" s="47"/>
      <c r="EK899" s="47"/>
      <c r="EL899" s="47"/>
      <c r="EM899" s="47"/>
      <c r="EN899" s="47"/>
      <c r="EO899" s="47"/>
      <c r="EP899" s="47"/>
      <c r="EQ899" s="47"/>
      <c r="ER899" s="47"/>
      <c r="ES899" s="47"/>
      <c r="ET899" s="47"/>
      <c r="EU899" s="47"/>
      <c r="EV899" s="47"/>
      <c r="EW899" s="47"/>
      <c r="EX899" s="47"/>
      <c r="EY899" s="47"/>
      <c r="EZ899" s="47"/>
      <c r="FA899" s="47"/>
      <c r="FB899" s="47"/>
      <c r="FC899" s="47"/>
      <c r="FD899" s="47"/>
      <c r="FE899" s="47"/>
      <c r="FF899" s="47"/>
      <c r="FG899" s="47"/>
      <c r="FH899" s="47"/>
      <c r="FI899" s="47"/>
      <c r="FJ899" s="47"/>
      <c r="FK899" s="47"/>
      <c r="FL899" s="47"/>
      <c r="FM899" s="47"/>
      <c r="FN899" s="47"/>
      <c r="FO899" s="47"/>
      <c r="FP899" s="47"/>
      <c r="FQ899" s="47"/>
      <c r="FR899" s="47"/>
      <c r="FS899" s="47"/>
      <c r="FT899" s="47"/>
    </row>
    <row r="900" spans="1:176" ht="15" customHeight="1">
      <c r="A900" s="47">
        <v>897</v>
      </c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7"/>
      <c r="AI900" s="47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47"/>
      <c r="BF900" s="47"/>
      <c r="BG900" s="47"/>
      <c r="BH900" s="47"/>
      <c r="BI900" s="47"/>
      <c r="BJ900" s="47"/>
      <c r="BK900" s="47"/>
      <c r="BL900" s="47"/>
      <c r="BM900" s="47"/>
      <c r="BN900" s="47"/>
      <c r="BO900" s="47"/>
      <c r="BP900" s="47"/>
      <c r="BQ900" s="47"/>
      <c r="BR900" s="47"/>
      <c r="BS900" s="47"/>
      <c r="BT900" s="47"/>
      <c r="BU900" s="47"/>
      <c r="BV900" s="47"/>
      <c r="BW900" s="47"/>
      <c r="BX900" s="47"/>
      <c r="BY900" s="47"/>
      <c r="BZ900" s="47"/>
      <c r="CA900" s="47"/>
      <c r="CB900" s="47"/>
      <c r="CC900" s="47"/>
      <c r="CD900" s="47"/>
      <c r="CE900" s="47"/>
      <c r="CF900" s="47"/>
      <c r="CG900" s="47"/>
      <c r="CH900" s="47"/>
      <c r="CI900" s="47"/>
      <c r="CJ900" s="47"/>
      <c r="CK900" s="47"/>
      <c r="CL900" s="47"/>
      <c r="CM900" s="47"/>
      <c r="CN900" s="47"/>
      <c r="CO900" s="47"/>
      <c r="CP900" s="47"/>
      <c r="CQ900" s="47"/>
      <c r="CR900" s="47"/>
      <c r="CS900" s="47"/>
      <c r="CT900" s="47"/>
      <c r="CU900" s="47"/>
      <c r="CV900" s="47"/>
      <c r="CW900" s="47"/>
      <c r="CX900" s="47"/>
      <c r="CY900" s="47"/>
      <c r="CZ900" s="47"/>
      <c r="DA900" s="47"/>
      <c r="DB900" s="47"/>
      <c r="DC900" s="47"/>
      <c r="DD900" s="47"/>
      <c r="DE900" s="47"/>
      <c r="DF900" s="47"/>
      <c r="DG900" s="47"/>
      <c r="DH900" s="47"/>
      <c r="DI900" s="47"/>
      <c r="DJ900" s="47"/>
      <c r="DK900" s="47"/>
      <c r="DL900" s="47"/>
      <c r="DM900" s="47"/>
      <c r="DN900" s="47"/>
      <c r="DO900" s="47"/>
      <c r="DP900" s="47"/>
      <c r="DQ900" s="47"/>
      <c r="DR900" s="47"/>
      <c r="DS900" s="47"/>
      <c r="DT900" s="47"/>
      <c r="DU900" s="47"/>
      <c r="DV900" s="47"/>
      <c r="DW900" s="47"/>
      <c r="DX900" s="47"/>
      <c r="DY900" s="47"/>
      <c r="DZ900" s="47"/>
      <c r="EA900" s="47"/>
      <c r="EB900" s="47"/>
      <c r="EC900" s="47"/>
      <c r="ED900" s="47"/>
      <c r="EE900" s="47"/>
      <c r="EF900" s="47"/>
      <c r="EG900" s="47"/>
      <c r="EH900" s="47"/>
      <c r="EI900" s="47"/>
      <c r="EJ900" s="47"/>
      <c r="EK900" s="47"/>
      <c r="EL900" s="47"/>
      <c r="EM900" s="47"/>
      <c r="EN900" s="47"/>
      <c r="EO900" s="47"/>
      <c r="EP900" s="47"/>
      <c r="EQ900" s="47"/>
      <c r="ER900" s="47"/>
      <c r="ES900" s="47"/>
      <c r="ET900" s="47"/>
      <c r="EU900" s="47"/>
      <c r="EV900" s="47"/>
      <c r="EW900" s="47"/>
      <c r="EX900" s="47"/>
      <c r="EY900" s="47"/>
      <c r="EZ900" s="47"/>
      <c r="FA900" s="47"/>
      <c r="FB900" s="47"/>
      <c r="FC900" s="47"/>
      <c r="FD900" s="47"/>
      <c r="FE900" s="47"/>
      <c r="FF900" s="47"/>
      <c r="FG900" s="47"/>
      <c r="FH900" s="47"/>
      <c r="FI900" s="47"/>
      <c r="FJ900" s="47"/>
      <c r="FK900" s="47"/>
      <c r="FL900" s="47"/>
      <c r="FM900" s="47"/>
      <c r="FN900" s="47"/>
      <c r="FO900" s="47"/>
      <c r="FP900" s="47"/>
      <c r="FQ900" s="47"/>
      <c r="FR900" s="47"/>
      <c r="FS900" s="47"/>
      <c r="FT900" s="47"/>
    </row>
    <row r="901" spans="1:176" ht="15" customHeight="1">
      <c r="A901" s="47">
        <v>898</v>
      </c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7"/>
      <c r="AI901" s="47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47"/>
      <c r="BF901" s="47"/>
      <c r="BG901" s="47"/>
      <c r="BH901" s="47"/>
      <c r="BI901" s="47"/>
      <c r="BJ901" s="47"/>
      <c r="BK901" s="47"/>
      <c r="BL901" s="47"/>
      <c r="BM901" s="47"/>
      <c r="BN901" s="47"/>
      <c r="BO901" s="47"/>
      <c r="BP901" s="47"/>
      <c r="BQ901" s="47"/>
      <c r="BR901" s="47"/>
      <c r="BS901" s="47"/>
      <c r="BT901" s="47"/>
      <c r="BU901" s="47"/>
      <c r="BV901" s="47"/>
      <c r="BW901" s="47"/>
      <c r="BX901" s="47"/>
      <c r="BY901" s="47"/>
      <c r="BZ901" s="47"/>
      <c r="CA901" s="47"/>
      <c r="CB901" s="47"/>
      <c r="CC901" s="47"/>
      <c r="CD901" s="47"/>
      <c r="CE901" s="47"/>
      <c r="CF901" s="47"/>
      <c r="CG901" s="47"/>
      <c r="CH901" s="47"/>
      <c r="CI901" s="47"/>
      <c r="CJ901" s="47"/>
      <c r="CK901" s="47"/>
      <c r="CL901" s="47"/>
      <c r="CM901" s="47"/>
      <c r="CN901" s="47"/>
      <c r="CO901" s="47"/>
      <c r="CP901" s="47"/>
      <c r="CQ901" s="47"/>
      <c r="CR901" s="47"/>
      <c r="CS901" s="47"/>
      <c r="CT901" s="47"/>
      <c r="CU901" s="47"/>
      <c r="CV901" s="47"/>
      <c r="CW901" s="47"/>
      <c r="CX901" s="47"/>
      <c r="CY901" s="47"/>
      <c r="CZ901" s="47"/>
      <c r="DA901" s="47"/>
      <c r="DB901" s="47"/>
      <c r="DC901" s="47"/>
      <c r="DD901" s="47"/>
      <c r="DE901" s="47"/>
      <c r="DF901" s="47"/>
      <c r="DG901" s="47"/>
      <c r="DH901" s="47"/>
      <c r="DI901" s="47"/>
      <c r="DJ901" s="47"/>
      <c r="DK901" s="47"/>
      <c r="DL901" s="47"/>
      <c r="DM901" s="47"/>
      <c r="DN901" s="47"/>
      <c r="DO901" s="47"/>
      <c r="DP901" s="47"/>
      <c r="DQ901" s="47"/>
      <c r="DR901" s="47"/>
      <c r="DS901" s="47"/>
      <c r="DT901" s="47"/>
      <c r="DU901" s="47"/>
      <c r="DV901" s="47"/>
      <c r="DW901" s="47"/>
      <c r="DX901" s="47"/>
      <c r="DY901" s="47"/>
      <c r="DZ901" s="47"/>
      <c r="EA901" s="47"/>
      <c r="EB901" s="47"/>
      <c r="EC901" s="47"/>
      <c r="ED901" s="47"/>
      <c r="EE901" s="47"/>
      <c r="EF901" s="47"/>
      <c r="EG901" s="47"/>
      <c r="EH901" s="47"/>
      <c r="EI901" s="47"/>
      <c r="EJ901" s="47"/>
      <c r="EK901" s="47"/>
      <c r="EL901" s="47"/>
      <c r="EM901" s="47"/>
      <c r="EN901" s="47"/>
      <c r="EO901" s="47"/>
      <c r="EP901" s="47"/>
      <c r="EQ901" s="47"/>
      <c r="ER901" s="47"/>
      <c r="ES901" s="47"/>
      <c r="ET901" s="47"/>
      <c r="EU901" s="47"/>
      <c r="EV901" s="47"/>
      <c r="EW901" s="47"/>
      <c r="EX901" s="47"/>
      <c r="EY901" s="47"/>
      <c r="EZ901" s="47"/>
      <c r="FA901" s="47"/>
      <c r="FB901" s="47"/>
      <c r="FC901" s="47"/>
      <c r="FD901" s="47"/>
      <c r="FE901" s="47"/>
      <c r="FF901" s="47"/>
      <c r="FG901" s="47"/>
      <c r="FH901" s="47"/>
      <c r="FI901" s="47"/>
      <c r="FJ901" s="47"/>
      <c r="FK901" s="47"/>
      <c r="FL901" s="47"/>
      <c r="FM901" s="47"/>
      <c r="FN901" s="47"/>
      <c r="FO901" s="47"/>
      <c r="FP901" s="47"/>
      <c r="FQ901" s="47"/>
      <c r="FR901" s="47"/>
      <c r="FS901" s="47"/>
      <c r="FT901" s="47"/>
    </row>
    <row r="902" spans="1:176" ht="15" customHeight="1">
      <c r="A902" s="47">
        <v>899</v>
      </c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7"/>
      <c r="AI902" s="47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47"/>
      <c r="BF902" s="47"/>
      <c r="BG902" s="47"/>
      <c r="BH902" s="47"/>
      <c r="BI902" s="47"/>
      <c r="BJ902" s="47"/>
      <c r="BK902" s="47"/>
      <c r="BL902" s="47"/>
      <c r="BM902" s="47"/>
      <c r="BN902" s="47"/>
      <c r="BO902" s="47"/>
      <c r="BP902" s="47"/>
      <c r="BQ902" s="47"/>
      <c r="BR902" s="47"/>
      <c r="BS902" s="47"/>
      <c r="BT902" s="47"/>
      <c r="BU902" s="47"/>
      <c r="BV902" s="47"/>
      <c r="BW902" s="47"/>
      <c r="BX902" s="47"/>
      <c r="BY902" s="47"/>
      <c r="BZ902" s="47"/>
      <c r="CA902" s="47"/>
      <c r="CB902" s="47"/>
      <c r="CC902" s="47"/>
      <c r="CD902" s="47"/>
      <c r="CE902" s="47"/>
      <c r="CF902" s="47"/>
      <c r="CG902" s="47"/>
      <c r="CH902" s="47"/>
      <c r="CI902" s="47"/>
      <c r="CJ902" s="47"/>
      <c r="CK902" s="47"/>
      <c r="CL902" s="47"/>
      <c r="CM902" s="47"/>
      <c r="CN902" s="47"/>
      <c r="CO902" s="47"/>
      <c r="CP902" s="47"/>
      <c r="CQ902" s="47"/>
      <c r="CR902" s="47"/>
      <c r="CS902" s="47"/>
      <c r="CT902" s="47"/>
      <c r="CU902" s="47"/>
      <c r="CV902" s="47"/>
      <c r="CW902" s="47"/>
      <c r="CX902" s="47"/>
      <c r="CY902" s="47"/>
      <c r="CZ902" s="47"/>
      <c r="DA902" s="47"/>
      <c r="DB902" s="47"/>
      <c r="DC902" s="47"/>
      <c r="DD902" s="47"/>
      <c r="DE902" s="47"/>
      <c r="DF902" s="47"/>
      <c r="DG902" s="47"/>
      <c r="DH902" s="47"/>
      <c r="DI902" s="47"/>
      <c r="DJ902" s="47"/>
      <c r="DK902" s="47"/>
      <c r="DL902" s="47"/>
      <c r="DM902" s="47"/>
      <c r="DN902" s="47"/>
      <c r="DO902" s="47"/>
      <c r="DP902" s="47"/>
      <c r="DQ902" s="47"/>
      <c r="DR902" s="47"/>
      <c r="DS902" s="47"/>
      <c r="DT902" s="47"/>
      <c r="DU902" s="47"/>
      <c r="DV902" s="47"/>
      <c r="DW902" s="47"/>
      <c r="DX902" s="47"/>
      <c r="DY902" s="47"/>
      <c r="DZ902" s="47"/>
      <c r="EA902" s="47"/>
      <c r="EB902" s="47"/>
      <c r="EC902" s="47"/>
      <c r="ED902" s="47"/>
      <c r="EE902" s="47"/>
      <c r="EF902" s="47"/>
      <c r="EG902" s="47"/>
      <c r="EH902" s="47"/>
      <c r="EI902" s="47"/>
      <c r="EJ902" s="47"/>
      <c r="EK902" s="47"/>
      <c r="EL902" s="47"/>
      <c r="EM902" s="47"/>
      <c r="EN902" s="47"/>
      <c r="EO902" s="47"/>
      <c r="EP902" s="47"/>
      <c r="EQ902" s="47"/>
      <c r="ER902" s="47"/>
      <c r="ES902" s="47"/>
      <c r="ET902" s="47"/>
      <c r="EU902" s="47"/>
      <c r="EV902" s="47"/>
      <c r="EW902" s="47"/>
      <c r="EX902" s="47"/>
      <c r="EY902" s="47"/>
      <c r="EZ902" s="47"/>
      <c r="FA902" s="47"/>
      <c r="FB902" s="47"/>
      <c r="FC902" s="47"/>
      <c r="FD902" s="47"/>
      <c r="FE902" s="47"/>
      <c r="FF902" s="47"/>
      <c r="FG902" s="47"/>
      <c r="FH902" s="47"/>
      <c r="FI902" s="47"/>
      <c r="FJ902" s="47"/>
      <c r="FK902" s="47"/>
      <c r="FL902" s="47"/>
      <c r="FM902" s="47"/>
      <c r="FN902" s="47"/>
      <c r="FO902" s="47"/>
      <c r="FP902" s="47"/>
      <c r="FQ902" s="47"/>
      <c r="FR902" s="47"/>
      <c r="FS902" s="47"/>
      <c r="FT902" s="47"/>
    </row>
    <row r="903" spans="1:176" ht="15" customHeight="1">
      <c r="A903" s="47">
        <v>900</v>
      </c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7"/>
      <c r="AI903" s="47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47"/>
      <c r="BF903" s="47"/>
      <c r="BG903" s="47"/>
      <c r="BH903" s="47"/>
      <c r="BI903" s="47"/>
      <c r="BJ903" s="47"/>
      <c r="BK903" s="47"/>
      <c r="BL903" s="47"/>
      <c r="BM903" s="47"/>
      <c r="BN903" s="47"/>
      <c r="BO903" s="47"/>
      <c r="BP903" s="47"/>
      <c r="BQ903" s="47"/>
      <c r="BR903" s="47"/>
      <c r="BS903" s="47"/>
      <c r="BT903" s="47"/>
      <c r="BU903" s="47"/>
      <c r="BV903" s="47"/>
      <c r="BW903" s="47"/>
      <c r="BX903" s="47"/>
      <c r="BY903" s="47"/>
      <c r="BZ903" s="47"/>
      <c r="CA903" s="47"/>
      <c r="CB903" s="47"/>
      <c r="CC903" s="47"/>
      <c r="CD903" s="47"/>
      <c r="CE903" s="47"/>
      <c r="CF903" s="47"/>
      <c r="CG903" s="47"/>
      <c r="CH903" s="47"/>
      <c r="CI903" s="47"/>
      <c r="CJ903" s="47"/>
      <c r="CK903" s="47"/>
      <c r="CL903" s="47"/>
      <c r="CM903" s="47"/>
      <c r="CN903" s="47"/>
      <c r="CO903" s="47"/>
      <c r="CP903" s="47"/>
      <c r="CQ903" s="47"/>
      <c r="CR903" s="47"/>
      <c r="CS903" s="47"/>
      <c r="CT903" s="47"/>
      <c r="CU903" s="47"/>
      <c r="CV903" s="47"/>
      <c r="CW903" s="47"/>
      <c r="CX903" s="47"/>
      <c r="CY903" s="47"/>
      <c r="CZ903" s="47"/>
      <c r="DA903" s="47"/>
      <c r="DB903" s="47"/>
      <c r="DC903" s="47"/>
      <c r="DD903" s="47"/>
      <c r="DE903" s="47"/>
      <c r="DF903" s="47"/>
      <c r="DG903" s="47"/>
      <c r="DH903" s="47"/>
      <c r="DI903" s="47"/>
      <c r="DJ903" s="47"/>
      <c r="DK903" s="47"/>
      <c r="DL903" s="47"/>
      <c r="DM903" s="47"/>
      <c r="DN903" s="47"/>
      <c r="DO903" s="47"/>
      <c r="DP903" s="47"/>
      <c r="DQ903" s="47"/>
      <c r="DR903" s="47"/>
      <c r="DS903" s="47"/>
      <c r="DT903" s="47"/>
      <c r="DU903" s="47"/>
      <c r="DV903" s="47"/>
      <c r="DW903" s="47"/>
      <c r="DX903" s="47"/>
      <c r="DY903" s="47"/>
      <c r="DZ903" s="47"/>
      <c r="EA903" s="47"/>
      <c r="EB903" s="47"/>
      <c r="EC903" s="47"/>
      <c r="ED903" s="47"/>
      <c r="EE903" s="47"/>
      <c r="EF903" s="47"/>
      <c r="EG903" s="47"/>
      <c r="EH903" s="47"/>
      <c r="EI903" s="47"/>
      <c r="EJ903" s="47"/>
      <c r="EK903" s="47"/>
      <c r="EL903" s="47"/>
      <c r="EM903" s="47"/>
      <c r="EN903" s="47"/>
      <c r="EO903" s="47"/>
      <c r="EP903" s="47"/>
      <c r="EQ903" s="47"/>
      <c r="ER903" s="47"/>
      <c r="ES903" s="47"/>
      <c r="ET903" s="47"/>
      <c r="EU903" s="47"/>
      <c r="EV903" s="47"/>
      <c r="EW903" s="47"/>
      <c r="EX903" s="47"/>
      <c r="EY903" s="47"/>
      <c r="EZ903" s="47"/>
      <c r="FA903" s="47"/>
      <c r="FB903" s="47"/>
      <c r="FC903" s="47"/>
      <c r="FD903" s="47"/>
      <c r="FE903" s="47"/>
      <c r="FF903" s="47"/>
      <c r="FG903" s="47"/>
      <c r="FH903" s="47"/>
      <c r="FI903" s="47"/>
      <c r="FJ903" s="47"/>
      <c r="FK903" s="47"/>
      <c r="FL903" s="47"/>
      <c r="FM903" s="47"/>
      <c r="FN903" s="47"/>
      <c r="FO903" s="47"/>
      <c r="FP903" s="47"/>
      <c r="FQ903" s="47"/>
      <c r="FR903" s="47"/>
      <c r="FS903" s="47"/>
      <c r="FT903" s="47"/>
    </row>
  </sheetData>
  <sheetProtection/>
  <mergeCells count="52">
    <mergeCell ref="EV1:EV3"/>
    <mergeCell ref="EW1:FF2"/>
    <mergeCell ref="FS2:FS3"/>
    <mergeCell ref="FT1:FT3"/>
    <mergeCell ref="G1:I2"/>
    <mergeCell ref="J1:L2"/>
    <mergeCell ref="M1:O2"/>
    <mergeCell ref="P1:Q2"/>
    <mergeCell ref="R1:W2"/>
    <mergeCell ref="DU1:EC2"/>
    <mergeCell ref="A1:A3"/>
    <mergeCell ref="B1:B3"/>
    <mergeCell ref="C1:C3"/>
    <mergeCell ref="D1:D3"/>
    <mergeCell ref="E1:E3"/>
    <mergeCell ref="F1:F3"/>
    <mergeCell ref="X2:AB2"/>
    <mergeCell ref="AC2:AF2"/>
    <mergeCell ref="AG2:AJ2"/>
    <mergeCell ref="DC2:DE2"/>
    <mergeCell ref="AK2:AN2"/>
    <mergeCell ref="AO2:AR2"/>
    <mergeCell ref="AS2:AV2"/>
    <mergeCell ref="AW2:AZ2"/>
    <mergeCell ref="BA2:BD2"/>
    <mergeCell ref="BE2:BH2"/>
    <mergeCell ref="BI2:BM2"/>
    <mergeCell ref="BN2:BQ2"/>
    <mergeCell ref="BR2:BU2"/>
    <mergeCell ref="BV2:BY2"/>
    <mergeCell ref="BZ2:CC2"/>
    <mergeCell ref="CD2:CG2"/>
    <mergeCell ref="CT1:DT1"/>
    <mergeCell ref="CH2:CK2"/>
    <mergeCell ref="CL2:CO2"/>
    <mergeCell ref="CP2:CS2"/>
    <mergeCell ref="CT2:CV2"/>
    <mergeCell ref="CW2:CY2"/>
    <mergeCell ref="CZ2:DB2"/>
    <mergeCell ref="DF2:DH2"/>
    <mergeCell ref="DI2:DK2"/>
    <mergeCell ref="DL2:DN2"/>
    <mergeCell ref="FO2:FR2"/>
    <mergeCell ref="FG1:FS1"/>
    <mergeCell ref="BI1:CS1"/>
    <mergeCell ref="X1:BH1"/>
    <mergeCell ref="DO2:DQ2"/>
    <mergeCell ref="DR2:DT2"/>
    <mergeCell ref="ED1:EL2"/>
    <mergeCell ref="EM1:EU2"/>
    <mergeCell ref="FG2:FJ2"/>
    <mergeCell ref="FK2:F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SOGAWA</dc:creator>
  <cp:keywords/>
  <dc:description/>
  <cp:lastModifiedBy>津森 亮二</cp:lastModifiedBy>
  <cp:lastPrinted>2021-09-08T00:27:36Z</cp:lastPrinted>
  <dcterms:created xsi:type="dcterms:W3CDTF">2002-05-24T23:26:45Z</dcterms:created>
  <dcterms:modified xsi:type="dcterms:W3CDTF">2021-09-08T00:33:03Z</dcterms:modified>
  <cp:category/>
  <cp:version/>
  <cp:contentType/>
  <cp:contentStatus/>
</cp:coreProperties>
</file>